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4235" windowHeight="9210" activeTab="0"/>
  </bookViews>
  <sheets>
    <sheet name="Kopsavilkums" sheetId="1" r:id="rId1"/>
  </sheets>
  <definedNames/>
  <calcPr fullCalcOnLoad="1"/>
</workbook>
</file>

<file path=xl/sharedStrings.xml><?xml version="1.0" encoding="utf-8"?>
<sst xmlns="http://schemas.openxmlformats.org/spreadsheetml/2006/main" count="505" uniqueCount="147">
  <si>
    <t>Augstskola</t>
  </si>
  <si>
    <t>Juridiskais statuss</t>
  </si>
  <si>
    <t>RARZI</t>
  </si>
  <si>
    <t>p</t>
  </si>
  <si>
    <t>v</t>
  </si>
  <si>
    <t>RTI</t>
  </si>
  <si>
    <t>REA</t>
  </si>
  <si>
    <t>VeA</t>
  </si>
  <si>
    <t>RSU</t>
  </si>
  <si>
    <t>LMāA</t>
  </si>
  <si>
    <t>RJA</t>
  </si>
  <si>
    <t>RTU</t>
  </si>
  <si>
    <t>LLU</t>
  </si>
  <si>
    <t>LSPA</t>
  </si>
  <si>
    <t>ViA</t>
  </si>
  <si>
    <t>LU</t>
  </si>
  <si>
    <t>DU</t>
  </si>
  <si>
    <t>LJA</t>
  </si>
  <si>
    <t>RA</t>
  </si>
  <si>
    <t>LKuA</t>
  </si>
  <si>
    <t>BA</t>
  </si>
  <si>
    <t>RAI</t>
  </si>
  <si>
    <t>RPIVA</t>
  </si>
  <si>
    <t>TSI</t>
  </si>
  <si>
    <t>STA</t>
  </si>
  <si>
    <t>RSEBAA</t>
  </si>
  <si>
    <t>BAT</t>
  </si>
  <si>
    <t>LKA</t>
  </si>
  <si>
    <t>PA</t>
  </si>
  <si>
    <t>ISMA</t>
  </si>
  <si>
    <t>SPPA</t>
  </si>
  <si>
    <t>BSA</t>
  </si>
  <si>
    <t>SDSPA</t>
  </si>
  <si>
    <r>
      <t xml:space="preserve">Absolventu īpatsvars </t>
    </r>
    <r>
      <rPr>
        <sz val="8"/>
        <rFont val="Times New Roman"/>
        <family val="1"/>
      </rPr>
      <t>(% no studējošajiem augstskolā)</t>
    </r>
  </si>
  <si>
    <r>
      <t>Akad.  pers. pamatd. ar Dr. grādu īpatsvars</t>
    </r>
    <r>
      <rPr>
        <sz val="8"/>
        <rFont val="Times New Roman"/>
        <family val="1"/>
      </rPr>
      <t xml:space="preserve"> (augstskolā no LV kopumā)</t>
    </r>
  </si>
  <si>
    <r>
      <t>Akad.  pers. pamatd. ar Dr. grādu īpatsvars</t>
    </r>
    <r>
      <rPr>
        <sz val="8"/>
        <rFont val="Times New Roman"/>
        <family val="1"/>
      </rPr>
      <t xml:space="preserve"> (% no akad. pers. pamatd. augstskolā)</t>
    </r>
  </si>
  <si>
    <r>
      <t>Akad. pers. pamatd. īpatsvars</t>
    </r>
    <r>
      <rPr>
        <sz val="8"/>
        <rFont val="Times New Roman"/>
        <family val="1"/>
      </rPr>
      <t xml:space="preserve"> (% no augstskolas akad. pers.)</t>
    </r>
  </si>
  <si>
    <r>
      <t>Akad.pers. vecuma strukt.</t>
    </r>
    <r>
      <rPr>
        <sz val="8"/>
        <rFont val="Times New Roman"/>
        <family val="1"/>
      </rPr>
      <t xml:space="preserve"> (30. - 50. g.v. Īpatsvars (%) no augstskolas akad. pers.)</t>
    </r>
  </si>
  <si>
    <r>
      <t xml:space="preserve">Ārz. stud. īpatsvars </t>
    </r>
    <r>
      <rPr>
        <sz val="8"/>
        <rFont val="Times New Roman"/>
        <family val="1"/>
      </rPr>
      <t>(augstskolā no LV kopumā)</t>
    </r>
  </si>
  <si>
    <r>
      <t>Publik. skaits uz 1 akad. pers</t>
    </r>
    <r>
      <rPr>
        <sz val="8"/>
        <rFont val="Times New Roman"/>
        <family val="1"/>
      </rPr>
      <t xml:space="preserve">. (PLE) </t>
    </r>
  </si>
  <si>
    <t>Svars</t>
  </si>
  <si>
    <t>Punkti pret labākā rezult. 100%</t>
  </si>
  <si>
    <r>
      <t>Stud. skaits uz 1 akad. pers.</t>
    </r>
    <r>
      <rPr>
        <sz val="8"/>
        <rFont val="Times New Roman"/>
        <family val="1"/>
      </rPr>
      <t xml:space="preserve"> (PLE) *</t>
    </r>
  </si>
  <si>
    <t xml:space="preserve">Punkti pret labākā rezult. 100% </t>
  </si>
  <si>
    <t>LNAA</t>
  </si>
  <si>
    <t>LiepU</t>
  </si>
  <si>
    <t>Izglītības kvalitāte (izcila un laba), % no respondentiem; SKDS</t>
  </si>
  <si>
    <r>
      <t>Augstskolas popularitāte/ atpazīstamība</t>
    </r>
    <r>
      <rPr>
        <sz val="8"/>
        <rFont val="Times New Roman"/>
        <family val="1"/>
      </rPr>
      <t xml:space="preserve"> (atpazīst % no respondentiem); SKDS</t>
    </r>
  </si>
  <si>
    <t>1 (1)</t>
  </si>
  <si>
    <t>4 (5)</t>
  </si>
  <si>
    <t>6 (6)</t>
  </si>
  <si>
    <t>4 (4)</t>
  </si>
  <si>
    <t>5 (6)</t>
  </si>
  <si>
    <t>6 (4)</t>
  </si>
  <si>
    <t>5 (5)</t>
  </si>
  <si>
    <t>Punkti pavisam KOPĀ</t>
  </si>
  <si>
    <t>Visas augstskolas - 10 indikatori</t>
  </si>
  <si>
    <t>Valsts dibinātās augstskolas - 10 indikatori</t>
  </si>
  <si>
    <t>Universitātes - 10 indikatori</t>
  </si>
  <si>
    <t>Rīgas augstskolas - 10 indikatori</t>
  </si>
  <si>
    <t>Reģionālās augstskolas (valsts) - 10 indikatori</t>
  </si>
  <si>
    <t>1.</t>
  </si>
  <si>
    <t>2.</t>
  </si>
  <si>
    <t>3.</t>
  </si>
  <si>
    <t>4.</t>
  </si>
  <si>
    <t>5.</t>
  </si>
  <si>
    <t>6.</t>
  </si>
  <si>
    <t>7.</t>
  </si>
  <si>
    <t>8.</t>
  </si>
  <si>
    <t>9.</t>
  </si>
  <si>
    <t>10.</t>
  </si>
  <si>
    <t>Punkti par studējošo un akadēmiskā personāla skaita attiecību</t>
  </si>
  <si>
    <t>Punkti par absolventu īpatsvaru</t>
  </si>
  <si>
    <t>Punkti par akadēmiskā personāla pamatdarbā ar Dr. grādu īpatsvaru</t>
  </si>
  <si>
    <t>Punkti par akadēmiskā personāla pamatdarbā īpatsvaru</t>
  </si>
  <si>
    <r>
      <t>Punkti par akadēmiskā personāla vecuma struktūru</t>
    </r>
    <r>
      <rPr>
        <sz val="8"/>
        <rFont val="Times New Roman"/>
        <family val="1"/>
      </rPr>
      <t xml:space="preserve"> (30. - 50. g. v. īpatsvars)</t>
    </r>
  </si>
  <si>
    <t xml:space="preserve">Punkti par ārzezmju studentu īpatsvaru </t>
  </si>
  <si>
    <t>Punkti par publikikāciju skaitu uz 1 akadēmisko personu</t>
  </si>
  <si>
    <r>
      <t xml:space="preserve">Punkti par izglītības kvalitāti </t>
    </r>
    <r>
      <rPr>
        <sz val="8"/>
        <rFont val="Times New Roman"/>
        <family val="1"/>
      </rPr>
      <t>(izcila un laba; SKDS pētījums)</t>
    </r>
  </si>
  <si>
    <r>
      <t>Punkti par augstskolas popularitāti/ atpazīstamību</t>
    </r>
    <r>
      <rPr>
        <sz val="8"/>
        <rFont val="Times New Roman"/>
        <family val="1"/>
      </rPr>
      <t xml:space="preserve"> (atpazīst; SKDS pētījums) </t>
    </r>
  </si>
  <si>
    <t>LMūA</t>
  </si>
  <si>
    <t>2 (2)</t>
  </si>
  <si>
    <t>3 (3)</t>
  </si>
  <si>
    <t>4 (6)</t>
  </si>
  <si>
    <t>5 (7)</t>
  </si>
  <si>
    <t>7 (8/9)</t>
  </si>
  <si>
    <t>8-12 (13/14)</t>
  </si>
  <si>
    <t>8-12 (17/18)</t>
  </si>
  <si>
    <t>8-12 (11/12)</t>
  </si>
  <si>
    <t>8-12 (10)</t>
  </si>
  <si>
    <t>16-18 (21-23)</t>
  </si>
  <si>
    <t>23 (31)</t>
  </si>
  <si>
    <t>26 (24-26)</t>
  </si>
  <si>
    <t>28 (21-23)</t>
  </si>
  <si>
    <t>29-31 (28/29)</t>
  </si>
  <si>
    <t>16-18 (19/20)</t>
  </si>
  <si>
    <t>16-18 (17/18)</t>
  </si>
  <si>
    <t>15 (15/16)</t>
  </si>
  <si>
    <t>13/14 (13/14)</t>
  </si>
  <si>
    <t>13/14 (8/9)</t>
  </si>
  <si>
    <t>19/20 (24-26)</t>
  </si>
  <si>
    <t>19/20 (19/20)</t>
  </si>
  <si>
    <t>21/22 (24-26)</t>
  </si>
  <si>
    <t>21/22 (21-23)</t>
  </si>
  <si>
    <t>24/25 (5)</t>
  </si>
  <si>
    <t>24/25 (27)</t>
  </si>
  <si>
    <t>29-31 (33)</t>
  </si>
  <si>
    <t>29-31 (30)</t>
  </si>
  <si>
    <t>32 (32)</t>
  </si>
  <si>
    <t>33 (28/29)</t>
  </si>
  <si>
    <t>Vieta 2010 (2009)</t>
  </si>
  <si>
    <t>7-9 (11/12)</t>
  </si>
  <si>
    <t>7-9 (8)</t>
  </si>
  <si>
    <t>7-9 (9)</t>
  </si>
  <si>
    <t>10 (7)</t>
  </si>
  <si>
    <t>11-13 (15/16)</t>
  </si>
  <si>
    <t>11-13 (11/12)</t>
  </si>
  <si>
    <t>11-13 (13/14)</t>
  </si>
  <si>
    <t>14 (13/14)</t>
  </si>
  <si>
    <t>15/16 (17/18)</t>
  </si>
  <si>
    <t>15/16 (15/16)</t>
  </si>
  <si>
    <t>17 (17/18)</t>
  </si>
  <si>
    <t>18 (19)</t>
  </si>
  <si>
    <t>r</t>
  </si>
  <si>
    <t>l</t>
  </si>
  <si>
    <t>5 (6/7)</t>
  </si>
  <si>
    <t>6-10 (9/10)</t>
  </si>
  <si>
    <t>6-10 (8)</t>
  </si>
  <si>
    <t>6-10 (15/16)</t>
  </si>
  <si>
    <t>6-10 (11/12)</t>
  </si>
  <si>
    <t>11/12 (6/7)</t>
  </si>
  <si>
    <t>11/12 (11/12)</t>
  </si>
  <si>
    <t>13 (13/14)</t>
  </si>
  <si>
    <t>14 (15/16)</t>
  </si>
  <si>
    <t>15 (17)</t>
  </si>
  <si>
    <t>16 (18/19)</t>
  </si>
  <si>
    <t>17 (25)</t>
  </si>
  <si>
    <t>18/19 (5)</t>
  </si>
  <si>
    <t>18/19 (21)</t>
  </si>
  <si>
    <t>20 (20)</t>
  </si>
  <si>
    <t>22 (18/19)</t>
  </si>
  <si>
    <t>23-25 (22/23)</t>
  </si>
  <si>
    <t>23-25 (24)</t>
  </si>
  <si>
    <t>23-25 (27)</t>
  </si>
  <si>
    <t>26 (26)</t>
  </si>
  <si>
    <t>27 (22/23)</t>
  </si>
  <si>
    <t>Latvijas augstskolu reitings. Punktu kopsumma</t>
  </si>
</sst>
</file>

<file path=xl/styles.xml><?xml version="1.0" encoding="utf-8"?>
<styleSheet xmlns="http://schemas.openxmlformats.org/spreadsheetml/2006/main">
  <numFmts count="1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0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8">
    <font>
      <sz val="10"/>
      <name val="Arial"/>
      <family val="0"/>
    </font>
    <font>
      <b/>
      <sz val="12"/>
      <name val="Times New Roman"/>
      <family val="1"/>
    </font>
    <font>
      <sz val="8"/>
      <name val="Times New Roman"/>
      <family val="1"/>
    </font>
    <font>
      <b/>
      <sz val="8"/>
      <name val="Times New Roman"/>
      <family val="1"/>
    </font>
    <font>
      <sz val="8"/>
      <name val="Arial"/>
      <family val="0"/>
    </font>
    <font>
      <b/>
      <sz val="8"/>
      <color indexed="10"/>
      <name val="Times New Roman"/>
      <family val="1"/>
    </font>
    <font>
      <sz val="8"/>
      <color indexed="10"/>
      <name val="Times New Roman"/>
      <family val="1"/>
    </font>
    <font>
      <b/>
      <sz val="14"/>
      <name val="Times New Roman"/>
      <family val="1"/>
    </font>
  </fonts>
  <fills count="5">
    <fill>
      <patternFill/>
    </fill>
    <fill>
      <patternFill patternType="gray125"/>
    </fill>
    <fill>
      <patternFill patternType="solid">
        <fgColor indexed="50"/>
        <bgColor indexed="64"/>
      </patternFill>
    </fill>
    <fill>
      <patternFill patternType="solid">
        <fgColor indexed="13"/>
        <bgColor indexed="64"/>
      </patternFill>
    </fill>
    <fill>
      <patternFill patternType="solid">
        <fgColor indexed="42"/>
        <bgColor indexed="64"/>
      </patternFill>
    </fill>
  </fills>
  <borders count="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vertical="top" wrapText="1"/>
    </xf>
    <xf numFmtId="0" fontId="3" fillId="0" borderId="1" xfId="0" applyFont="1" applyFill="1" applyBorder="1" applyAlignment="1">
      <alignment horizontal="center" vertical="top"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vertical="top" wrapText="1"/>
    </xf>
    <xf numFmtId="0" fontId="3"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3" fillId="0" borderId="3" xfId="0" applyFont="1" applyFill="1" applyBorder="1" applyAlignment="1">
      <alignment horizontal="left" vertical="top" wrapText="1"/>
    </xf>
    <xf numFmtId="0" fontId="2" fillId="0"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2" fillId="3" borderId="1" xfId="0" applyFont="1" applyFill="1" applyBorder="1" applyAlignment="1">
      <alignment vertical="top" wrapText="1"/>
    </xf>
    <xf numFmtId="0" fontId="2" fillId="0" borderId="0" xfId="0" applyFont="1" applyAlignment="1">
      <alignment/>
    </xf>
    <xf numFmtId="0" fontId="5" fillId="0" borderId="0" xfId="0" applyFont="1" applyAlignment="1">
      <alignment vertical="top" wrapText="1"/>
    </xf>
    <xf numFmtId="49" fontId="3" fillId="0" borderId="1" xfId="0" applyNumberFormat="1" applyFont="1" applyFill="1" applyBorder="1" applyAlignment="1">
      <alignment horizontal="center" vertical="top" wrapText="1"/>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2" fillId="4" borderId="1" xfId="0" applyFont="1" applyFill="1" applyBorder="1" applyAlignment="1">
      <alignment vertical="top" wrapText="1"/>
    </xf>
    <xf numFmtId="0" fontId="2" fillId="4" borderId="1" xfId="0" applyFont="1" applyFill="1" applyBorder="1" applyAlignment="1">
      <alignment/>
    </xf>
    <xf numFmtId="0" fontId="2" fillId="0" borderId="1" xfId="0" applyFont="1" applyBorder="1" applyAlignment="1">
      <alignment/>
    </xf>
    <xf numFmtId="0" fontId="2" fillId="0" borderId="1" xfId="0" applyFont="1" applyBorder="1" applyAlignment="1">
      <alignment horizontal="center"/>
    </xf>
    <xf numFmtId="0" fontId="2" fillId="4" borderId="1" xfId="0" applyFont="1" applyFill="1" applyBorder="1" applyAlignment="1">
      <alignment vertical="top" wrapText="1"/>
    </xf>
    <xf numFmtId="0" fontId="2" fillId="3" borderId="1" xfId="0" applyFont="1" applyFill="1" applyBorder="1" applyAlignment="1">
      <alignment/>
    </xf>
    <xf numFmtId="0" fontId="2" fillId="2" borderId="1" xfId="0" applyFont="1" applyFill="1" applyBorder="1" applyAlignment="1">
      <alignment horizontal="center"/>
    </xf>
    <xf numFmtId="49" fontId="2" fillId="2" borderId="0" xfId="0" applyNumberFormat="1" applyFont="1" applyFill="1" applyAlignment="1">
      <alignment horizontal="center" vertical="top" wrapText="1"/>
    </xf>
    <xf numFmtId="0" fontId="6" fillId="2" borderId="1" xfId="0" applyFont="1" applyFill="1" applyBorder="1" applyAlignment="1">
      <alignment horizontal="center" vertical="top" wrapText="1"/>
    </xf>
    <xf numFmtId="0" fontId="7" fillId="0" borderId="0" xfId="0" applyFont="1" applyAlignment="1">
      <alignment horizontal="left"/>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7"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14"/>
  <sheetViews>
    <sheetView tabSelected="1" zoomScale="90" zoomScaleNormal="90" workbookViewId="0" topLeftCell="A37">
      <selection activeCell="A98" sqref="A98:IV98"/>
    </sheetView>
  </sheetViews>
  <sheetFormatPr defaultColWidth="9.140625" defaultRowHeight="12.75"/>
  <cols>
    <col min="1" max="1" width="8.28125" style="0" customWidth="1"/>
    <col min="2" max="2" width="7.57421875" style="0" customWidth="1"/>
    <col min="3" max="3" width="8.8515625" style="0" customWidth="1"/>
    <col min="4" max="4" width="5.28125" style="0" customWidth="1"/>
    <col min="7" max="7" width="5.7109375" style="0" customWidth="1"/>
    <col min="10" max="10" width="5.57421875" style="0" customWidth="1"/>
    <col min="11" max="11" width="10.28125" style="0" customWidth="1"/>
    <col min="13" max="13" width="5.421875" style="0" customWidth="1"/>
    <col min="14" max="14" width="10.421875" style="0" customWidth="1"/>
    <col min="16" max="16" width="5.140625" style="0" customWidth="1"/>
    <col min="19" max="19" width="4.7109375" style="0" customWidth="1"/>
    <col min="20" max="20" width="9.8515625" style="0" customWidth="1"/>
    <col min="22" max="22" width="5.140625" style="0" customWidth="1"/>
    <col min="25" max="25" width="5.00390625" style="0" customWidth="1"/>
    <col min="26" max="26" width="10.421875" style="0" customWidth="1"/>
    <col min="27" max="27" width="12.421875" style="0" customWidth="1"/>
    <col min="28" max="28" width="5.7109375" style="0" customWidth="1"/>
    <col min="29" max="29" width="12.421875" style="0" customWidth="1"/>
    <col min="30" max="30" width="12.7109375" style="0" customWidth="1"/>
    <col min="31" max="31" width="5.8515625" style="0" customWidth="1"/>
    <col min="32" max="32" width="11.421875" style="0" customWidth="1"/>
    <col min="33" max="33" width="9.421875" style="0" customWidth="1"/>
    <col min="34" max="34" width="10.00390625" style="0" customWidth="1"/>
    <col min="37" max="37" width="11.00390625" style="0" customWidth="1"/>
  </cols>
  <sheetData>
    <row r="1" s="39" customFormat="1" ht="18.75">
      <c r="A1" s="39" t="s">
        <v>146</v>
      </c>
    </row>
    <row r="2" s="36" customFormat="1" ht="18.75"/>
    <row r="3" ht="15.75">
      <c r="A3" s="1" t="s">
        <v>56</v>
      </c>
    </row>
    <row r="5" spans="1:37" s="4" customFormat="1" ht="78" customHeight="1">
      <c r="A5" s="37" t="s">
        <v>0</v>
      </c>
      <c r="B5" s="8" t="s">
        <v>1</v>
      </c>
      <c r="C5" s="6" t="s">
        <v>42</v>
      </c>
      <c r="D5" s="3" t="s">
        <v>40</v>
      </c>
      <c r="E5" s="6" t="s">
        <v>71</v>
      </c>
      <c r="F5" s="9" t="s">
        <v>33</v>
      </c>
      <c r="G5" s="3" t="s">
        <v>40</v>
      </c>
      <c r="H5" s="9" t="s">
        <v>72</v>
      </c>
      <c r="I5" s="9" t="s">
        <v>34</v>
      </c>
      <c r="J5" s="3" t="s">
        <v>40</v>
      </c>
      <c r="K5" s="9" t="s">
        <v>73</v>
      </c>
      <c r="L5" s="9" t="s">
        <v>35</v>
      </c>
      <c r="M5" s="3" t="s">
        <v>40</v>
      </c>
      <c r="N5" s="9" t="s">
        <v>73</v>
      </c>
      <c r="O5" s="9" t="s">
        <v>36</v>
      </c>
      <c r="P5" s="3" t="s">
        <v>40</v>
      </c>
      <c r="Q5" s="9" t="s">
        <v>74</v>
      </c>
      <c r="R5" s="9" t="s">
        <v>37</v>
      </c>
      <c r="S5" s="3" t="s">
        <v>40</v>
      </c>
      <c r="T5" s="9" t="s">
        <v>75</v>
      </c>
      <c r="U5" s="10" t="s">
        <v>38</v>
      </c>
      <c r="V5" s="3" t="s">
        <v>40</v>
      </c>
      <c r="W5" s="10" t="s">
        <v>76</v>
      </c>
      <c r="X5" s="9" t="s">
        <v>39</v>
      </c>
      <c r="Y5" s="3" t="s">
        <v>40</v>
      </c>
      <c r="Z5" s="9" t="s">
        <v>77</v>
      </c>
      <c r="AA5" s="18" t="s">
        <v>46</v>
      </c>
      <c r="AB5" s="19" t="s">
        <v>40</v>
      </c>
      <c r="AC5" s="18" t="s">
        <v>78</v>
      </c>
      <c r="AD5" s="9" t="s">
        <v>47</v>
      </c>
      <c r="AE5" s="11" t="s">
        <v>40</v>
      </c>
      <c r="AF5" s="9" t="s">
        <v>79</v>
      </c>
      <c r="AG5" s="20" t="s">
        <v>55</v>
      </c>
      <c r="AH5" s="3" t="s">
        <v>41</v>
      </c>
      <c r="AI5" s="9" t="s">
        <v>43</v>
      </c>
      <c r="AJ5" s="6" t="s">
        <v>43</v>
      </c>
      <c r="AK5" s="13" t="s">
        <v>110</v>
      </c>
    </row>
    <row r="6" spans="1:37" s="4" customFormat="1" ht="11.25" customHeight="1">
      <c r="A6" s="38"/>
      <c r="B6" s="8"/>
      <c r="C6" s="6"/>
      <c r="D6" s="3"/>
      <c r="E6" s="24" t="s">
        <v>61</v>
      </c>
      <c r="F6" s="9"/>
      <c r="G6" s="3"/>
      <c r="H6" s="24" t="s">
        <v>62</v>
      </c>
      <c r="I6" s="24"/>
      <c r="J6" s="24"/>
      <c r="K6" s="24" t="s">
        <v>63</v>
      </c>
      <c r="L6" s="24"/>
      <c r="M6" s="24"/>
      <c r="N6" s="24" t="s">
        <v>64</v>
      </c>
      <c r="O6" s="24"/>
      <c r="P6" s="24"/>
      <c r="Q6" s="24" t="s">
        <v>65</v>
      </c>
      <c r="R6" s="24"/>
      <c r="S6" s="24"/>
      <c r="T6" s="24" t="s">
        <v>66</v>
      </c>
      <c r="U6" s="24"/>
      <c r="V6" s="24"/>
      <c r="W6" s="24" t="s">
        <v>67</v>
      </c>
      <c r="X6" s="24"/>
      <c r="Y6" s="24"/>
      <c r="Z6" s="24" t="s">
        <v>68</v>
      </c>
      <c r="AA6" s="24"/>
      <c r="AB6" s="24"/>
      <c r="AC6" s="24" t="s">
        <v>69</v>
      </c>
      <c r="AD6" s="24"/>
      <c r="AE6" s="24"/>
      <c r="AF6" s="24" t="s">
        <v>70</v>
      </c>
      <c r="AG6" s="20"/>
      <c r="AH6" s="3"/>
      <c r="AI6" s="9"/>
      <c r="AJ6" s="6"/>
      <c r="AK6" s="13"/>
    </row>
    <row r="7" spans="1:37" s="2" customFormat="1" ht="11.25">
      <c r="A7" s="25" t="s">
        <v>15</v>
      </c>
      <c r="B7" s="26" t="s">
        <v>123</v>
      </c>
      <c r="C7" s="27">
        <v>45</v>
      </c>
      <c r="D7" s="3">
        <v>1</v>
      </c>
      <c r="E7" s="5">
        <f aca="true" t="shared" si="0" ref="E7:E38">C7*D7</f>
        <v>45</v>
      </c>
      <c r="F7" s="27">
        <v>60</v>
      </c>
      <c r="G7" s="3">
        <v>0.5</v>
      </c>
      <c r="H7" s="5">
        <f aca="true" t="shared" si="1" ref="H7:H38">F7*G7</f>
        <v>30</v>
      </c>
      <c r="I7" s="27">
        <v>100</v>
      </c>
      <c r="J7" s="3">
        <v>1.5</v>
      </c>
      <c r="K7" s="5">
        <f aca="true" t="shared" si="2" ref="K7:K38">I7*J7</f>
        <v>150</v>
      </c>
      <c r="L7" s="27">
        <v>64</v>
      </c>
      <c r="M7" s="3">
        <v>1</v>
      </c>
      <c r="N7" s="5">
        <f aca="true" t="shared" si="3" ref="N7:N38">L7*M7</f>
        <v>64</v>
      </c>
      <c r="O7" s="27">
        <v>86</v>
      </c>
      <c r="P7" s="3">
        <v>0.5</v>
      </c>
      <c r="Q7" s="5">
        <f aca="true" t="shared" si="4" ref="Q7:Q38">O7*P7</f>
        <v>43</v>
      </c>
      <c r="R7" s="27">
        <v>47</v>
      </c>
      <c r="S7" s="3">
        <v>1</v>
      </c>
      <c r="T7" s="5">
        <f aca="true" t="shared" si="5" ref="T7:T38">R7*S7</f>
        <v>47</v>
      </c>
      <c r="U7" s="27">
        <v>75</v>
      </c>
      <c r="V7" s="3">
        <v>0.5</v>
      </c>
      <c r="W7" s="5">
        <f aca="true" t="shared" si="6" ref="W7:W38">U7*V7</f>
        <v>37.5</v>
      </c>
      <c r="X7" s="27">
        <v>80</v>
      </c>
      <c r="Y7" s="3">
        <v>2</v>
      </c>
      <c r="Z7" s="5">
        <f aca="true" t="shared" si="7" ref="Z7:Z24">X7*Y7</f>
        <v>160</v>
      </c>
      <c r="AA7" s="27">
        <v>96</v>
      </c>
      <c r="AB7" s="3">
        <v>2</v>
      </c>
      <c r="AC7" s="5">
        <f aca="true" t="shared" si="8" ref="AC7:AC38">AA7*AB7</f>
        <v>192</v>
      </c>
      <c r="AD7" s="27">
        <v>100</v>
      </c>
      <c r="AE7" s="3">
        <v>1</v>
      </c>
      <c r="AF7" s="5">
        <f aca="true" t="shared" si="9" ref="AF7:AF38">AD7*AE7</f>
        <v>100</v>
      </c>
      <c r="AG7" s="21">
        <f aca="true" t="shared" si="10" ref="AG7:AG38">SUM(E7+H7+K7+N7+Q7+T7+W7+Z7+AC7+AF7)</f>
        <v>868.5</v>
      </c>
      <c r="AH7" s="12">
        <f aca="true" t="shared" si="11" ref="AH7:AH38">AG7*100/868.5</f>
        <v>100</v>
      </c>
      <c r="AI7" s="12">
        <f aca="true" t="shared" si="12" ref="AI7:AI16">ROUND(AH7,1)</f>
        <v>100</v>
      </c>
      <c r="AJ7" s="12">
        <f aca="true" t="shared" si="13" ref="AJ7:AJ38">ROUND(AI7,0)</f>
        <v>100</v>
      </c>
      <c r="AK7" s="14" t="s">
        <v>48</v>
      </c>
    </row>
    <row r="8" spans="1:37" s="2" customFormat="1" ht="11.25">
      <c r="A8" s="25" t="s">
        <v>8</v>
      </c>
      <c r="B8" s="26" t="s">
        <v>123</v>
      </c>
      <c r="C8" s="27">
        <v>23</v>
      </c>
      <c r="D8" s="11">
        <v>1</v>
      </c>
      <c r="E8" s="5">
        <f t="shared" si="0"/>
        <v>23</v>
      </c>
      <c r="F8" s="31">
        <v>50</v>
      </c>
      <c r="G8" s="11">
        <v>0.5</v>
      </c>
      <c r="H8" s="5">
        <f t="shared" si="1"/>
        <v>25</v>
      </c>
      <c r="I8" s="31">
        <v>37</v>
      </c>
      <c r="J8" s="11">
        <v>1.5</v>
      </c>
      <c r="K8" s="5">
        <f t="shared" si="2"/>
        <v>55.5</v>
      </c>
      <c r="L8" s="27">
        <v>58</v>
      </c>
      <c r="M8" s="11">
        <v>1</v>
      </c>
      <c r="N8" s="5">
        <f t="shared" si="3"/>
        <v>58</v>
      </c>
      <c r="O8" s="27">
        <v>78</v>
      </c>
      <c r="P8" s="11">
        <v>0.5</v>
      </c>
      <c r="Q8" s="5">
        <f t="shared" si="4"/>
        <v>39</v>
      </c>
      <c r="R8" s="27">
        <v>36</v>
      </c>
      <c r="S8" s="11">
        <v>1</v>
      </c>
      <c r="T8" s="5">
        <f t="shared" si="5"/>
        <v>36</v>
      </c>
      <c r="U8" s="27">
        <v>57</v>
      </c>
      <c r="V8" s="11">
        <v>0.5</v>
      </c>
      <c r="W8" s="5">
        <f t="shared" si="6"/>
        <v>28.5</v>
      </c>
      <c r="X8" s="27">
        <v>100</v>
      </c>
      <c r="Y8" s="11">
        <v>2</v>
      </c>
      <c r="Z8" s="5">
        <f t="shared" si="7"/>
        <v>200</v>
      </c>
      <c r="AA8" s="27">
        <v>95</v>
      </c>
      <c r="AB8" s="3">
        <v>2</v>
      </c>
      <c r="AC8" s="5">
        <f t="shared" si="8"/>
        <v>190</v>
      </c>
      <c r="AD8" s="27">
        <v>99</v>
      </c>
      <c r="AE8" s="11">
        <v>1</v>
      </c>
      <c r="AF8" s="5">
        <f t="shared" si="9"/>
        <v>99</v>
      </c>
      <c r="AG8" s="21">
        <f t="shared" si="10"/>
        <v>754</v>
      </c>
      <c r="AH8" s="12">
        <f t="shared" si="11"/>
        <v>86.81635002878527</v>
      </c>
      <c r="AI8" s="12">
        <f t="shared" si="12"/>
        <v>86.8</v>
      </c>
      <c r="AJ8" s="12">
        <f t="shared" si="13"/>
        <v>87</v>
      </c>
      <c r="AK8" s="14" t="s">
        <v>81</v>
      </c>
    </row>
    <row r="9" spans="1:37" s="2" customFormat="1" ht="11.25">
      <c r="A9" s="25" t="s">
        <v>11</v>
      </c>
      <c r="B9" s="26" t="s">
        <v>123</v>
      </c>
      <c r="C9" s="27">
        <v>19</v>
      </c>
      <c r="D9" s="11">
        <v>1</v>
      </c>
      <c r="E9" s="5">
        <f t="shared" si="0"/>
        <v>19</v>
      </c>
      <c r="F9" s="31">
        <v>45</v>
      </c>
      <c r="G9" s="11">
        <v>0.5</v>
      </c>
      <c r="H9" s="5">
        <f t="shared" si="1"/>
        <v>22.5</v>
      </c>
      <c r="I9" s="31">
        <v>96</v>
      </c>
      <c r="J9" s="11">
        <v>1.5</v>
      </c>
      <c r="K9" s="5">
        <f t="shared" si="2"/>
        <v>144</v>
      </c>
      <c r="L9" s="27">
        <v>41</v>
      </c>
      <c r="M9" s="11">
        <v>1</v>
      </c>
      <c r="N9" s="5">
        <f t="shared" si="3"/>
        <v>41</v>
      </c>
      <c r="O9" s="27">
        <v>100</v>
      </c>
      <c r="P9" s="11">
        <v>0.5</v>
      </c>
      <c r="Q9" s="5">
        <f t="shared" si="4"/>
        <v>50</v>
      </c>
      <c r="R9" s="27">
        <v>31</v>
      </c>
      <c r="S9" s="11">
        <v>1</v>
      </c>
      <c r="T9" s="5">
        <f t="shared" si="5"/>
        <v>31</v>
      </c>
      <c r="U9" s="27">
        <v>31</v>
      </c>
      <c r="V9" s="11">
        <v>0.5</v>
      </c>
      <c r="W9" s="5">
        <f t="shared" si="6"/>
        <v>15.5</v>
      </c>
      <c r="X9" s="27">
        <v>28</v>
      </c>
      <c r="Y9" s="11">
        <v>2</v>
      </c>
      <c r="Z9" s="5">
        <f t="shared" si="7"/>
        <v>56</v>
      </c>
      <c r="AA9" s="27">
        <v>100</v>
      </c>
      <c r="AB9" s="3">
        <v>2</v>
      </c>
      <c r="AC9" s="5">
        <f t="shared" si="8"/>
        <v>200</v>
      </c>
      <c r="AD9" s="27">
        <v>100</v>
      </c>
      <c r="AE9" s="11">
        <v>1</v>
      </c>
      <c r="AF9" s="5">
        <f t="shared" si="9"/>
        <v>100</v>
      </c>
      <c r="AG9" s="21">
        <f t="shared" si="10"/>
        <v>679</v>
      </c>
      <c r="AH9" s="12">
        <f t="shared" si="11"/>
        <v>78.18077144502016</v>
      </c>
      <c r="AI9" s="12">
        <f t="shared" si="12"/>
        <v>78.2</v>
      </c>
      <c r="AJ9" s="12">
        <f t="shared" si="13"/>
        <v>78</v>
      </c>
      <c r="AK9" s="16" t="s">
        <v>82</v>
      </c>
    </row>
    <row r="10" spans="1:37" s="2" customFormat="1" ht="11.25">
      <c r="A10" s="25" t="s">
        <v>12</v>
      </c>
      <c r="B10" s="26" t="s">
        <v>124</v>
      </c>
      <c r="C10" s="27">
        <v>43</v>
      </c>
      <c r="D10" s="11">
        <v>1</v>
      </c>
      <c r="E10" s="5">
        <f t="shared" si="0"/>
        <v>43</v>
      </c>
      <c r="F10" s="31">
        <v>45</v>
      </c>
      <c r="G10" s="11">
        <v>0.5</v>
      </c>
      <c r="H10" s="5">
        <f t="shared" si="1"/>
        <v>22.5</v>
      </c>
      <c r="I10" s="31">
        <v>36</v>
      </c>
      <c r="J10" s="11">
        <v>1.5</v>
      </c>
      <c r="K10" s="5">
        <f t="shared" si="2"/>
        <v>54</v>
      </c>
      <c r="L10" s="27">
        <v>72</v>
      </c>
      <c r="M10" s="11">
        <v>1</v>
      </c>
      <c r="N10" s="5">
        <f t="shared" si="3"/>
        <v>72</v>
      </c>
      <c r="O10" s="27">
        <v>58</v>
      </c>
      <c r="P10" s="11">
        <v>0.5</v>
      </c>
      <c r="Q10" s="5">
        <f t="shared" si="4"/>
        <v>29</v>
      </c>
      <c r="R10" s="27">
        <v>36</v>
      </c>
      <c r="S10" s="11">
        <v>1</v>
      </c>
      <c r="T10" s="5">
        <f t="shared" si="5"/>
        <v>36</v>
      </c>
      <c r="U10" s="27">
        <v>0</v>
      </c>
      <c r="V10" s="11">
        <v>0.5</v>
      </c>
      <c r="W10" s="5">
        <f t="shared" si="6"/>
        <v>0</v>
      </c>
      <c r="X10" s="27">
        <v>11</v>
      </c>
      <c r="Y10" s="11">
        <v>2</v>
      </c>
      <c r="Z10" s="5">
        <f t="shared" si="7"/>
        <v>22</v>
      </c>
      <c r="AA10" s="27">
        <v>72</v>
      </c>
      <c r="AB10" s="3">
        <v>2</v>
      </c>
      <c r="AC10" s="5">
        <f t="shared" si="8"/>
        <v>144</v>
      </c>
      <c r="AD10" s="27">
        <v>98</v>
      </c>
      <c r="AE10" s="11">
        <v>1</v>
      </c>
      <c r="AF10" s="5">
        <f t="shared" si="9"/>
        <v>98</v>
      </c>
      <c r="AG10" s="21">
        <f t="shared" si="10"/>
        <v>520.5</v>
      </c>
      <c r="AH10" s="12">
        <f t="shared" si="11"/>
        <v>59.93091537132988</v>
      </c>
      <c r="AI10" s="12">
        <f t="shared" si="12"/>
        <v>59.9</v>
      </c>
      <c r="AJ10" s="12">
        <f t="shared" si="13"/>
        <v>60</v>
      </c>
      <c r="AK10" s="17" t="s">
        <v>83</v>
      </c>
    </row>
    <row r="11" spans="1:37" s="2" customFormat="1" ht="11.25">
      <c r="A11" s="25" t="s">
        <v>16</v>
      </c>
      <c r="B11" s="26" t="s">
        <v>124</v>
      </c>
      <c r="C11" s="27">
        <v>23</v>
      </c>
      <c r="D11" s="11">
        <v>1</v>
      </c>
      <c r="E11" s="5">
        <f t="shared" si="0"/>
        <v>23</v>
      </c>
      <c r="F11" s="31">
        <v>70</v>
      </c>
      <c r="G11" s="11">
        <v>0.5</v>
      </c>
      <c r="H11" s="5">
        <f t="shared" si="1"/>
        <v>35</v>
      </c>
      <c r="I11" s="31">
        <v>21</v>
      </c>
      <c r="J11" s="11">
        <v>1.5</v>
      </c>
      <c r="K11" s="5">
        <f t="shared" si="2"/>
        <v>31.5</v>
      </c>
      <c r="L11" s="27">
        <v>57</v>
      </c>
      <c r="M11" s="11">
        <v>1</v>
      </c>
      <c r="N11" s="5">
        <f t="shared" si="3"/>
        <v>57</v>
      </c>
      <c r="O11" s="27">
        <v>99</v>
      </c>
      <c r="P11" s="11">
        <v>0.5</v>
      </c>
      <c r="Q11" s="5">
        <f t="shared" si="4"/>
        <v>49.5</v>
      </c>
      <c r="R11" s="27">
        <v>57</v>
      </c>
      <c r="S11" s="11">
        <v>1</v>
      </c>
      <c r="T11" s="5">
        <f t="shared" si="5"/>
        <v>57</v>
      </c>
      <c r="U11" s="27">
        <v>4</v>
      </c>
      <c r="V11" s="11">
        <v>0.5</v>
      </c>
      <c r="W11" s="5">
        <f t="shared" si="6"/>
        <v>2</v>
      </c>
      <c r="X11" s="27">
        <v>38</v>
      </c>
      <c r="Y11" s="11">
        <v>2</v>
      </c>
      <c r="Z11" s="5">
        <f t="shared" si="7"/>
        <v>76</v>
      </c>
      <c r="AA11" s="27">
        <v>43</v>
      </c>
      <c r="AB11" s="3">
        <v>2</v>
      </c>
      <c r="AC11" s="5">
        <f t="shared" si="8"/>
        <v>86</v>
      </c>
      <c r="AD11" s="27">
        <v>94</v>
      </c>
      <c r="AE11" s="11">
        <v>1</v>
      </c>
      <c r="AF11" s="5">
        <f t="shared" si="9"/>
        <v>94</v>
      </c>
      <c r="AG11" s="21">
        <f t="shared" si="10"/>
        <v>511</v>
      </c>
      <c r="AH11" s="12">
        <f t="shared" si="11"/>
        <v>58.837075417386295</v>
      </c>
      <c r="AI11" s="12">
        <f t="shared" si="12"/>
        <v>58.8</v>
      </c>
      <c r="AJ11" s="12">
        <f t="shared" si="13"/>
        <v>59</v>
      </c>
      <c r="AK11" s="14" t="s">
        <v>84</v>
      </c>
    </row>
    <row r="12" spans="1:37" s="2" customFormat="1" ht="11.25">
      <c r="A12" s="25" t="s">
        <v>6</v>
      </c>
      <c r="B12" s="26" t="s">
        <v>123</v>
      </c>
      <c r="C12" s="27">
        <v>8</v>
      </c>
      <c r="D12" s="11">
        <v>1</v>
      </c>
      <c r="E12" s="5">
        <f t="shared" si="0"/>
        <v>8</v>
      </c>
      <c r="F12" s="31">
        <v>68</v>
      </c>
      <c r="G12" s="11">
        <v>0.5</v>
      </c>
      <c r="H12" s="5">
        <f t="shared" si="1"/>
        <v>34</v>
      </c>
      <c r="I12" s="31">
        <v>1</v>
      </c>
      <c r="J12" s="11">
        <v>1.5</v>
      </c>
      <c r="K12" s="5">
        <f t="shared" si="2"/>
        <v>1.5</v>
      </c>
      <c r="L12" s="27">
        <v>78</v>
      </c>
      <c r="M12" s="11">
        <v>1</v>
      </c>
      <c r="N12" s="5">
        <f t="shared" si="3"/>
        <v>78</v>
      </c>
      <c r="O12" s="27">
        <v>17</v>
      </c>
      <c r="P12" s="11">
        <v>0.5</v>
      </c>
      <c r="Q12" s="5">
        <f t="shared" si="4"/>
        <v>8.5</v>
      </c>
      <c r="R12" s="27">
        <v>78</v>
      </c>
      <c r="S12" s="11">
        <v>1</v>
      </c>
      <c r="T12" s="5">
        <f t="shared" si="5"/>
        <v>78</v>
      </c>
      <c r="U12" s="27">
        <v>40</v>
      </c>
      <c r="V12" s="11">
        <v>0.5</v>
      </c>
      <c r="W12" s="5">
        <f t="shared" si="6"/>
        <v>20</v>
      </c>
      <c r="X12" s="27">
        <v>27</v>
      </c>
      <c r="Y12" s="11">
        <v>2</v>
      </c>
      <c r="Z12" s="5">
        <f t="shared" si="7"/>
        <v>54</v>
      </c>
      <c r="AA12" s="27">
        <v>43</v>
      </c>
      <c r="AB12" s="3">
        <v>2</v>
      </c>
      <c r="AC12" s="5">
        <f t="shared" si="8"/>
        <v>86</v>
      </c>
      <c r="AD12" s="27">
        <v>90</v>
      </c>
      <c r="AE12" s="11">
        <v>1</v>
      </c>
      <c r="AF12" s="5">
        <f t="shared" si="9"/>
        <v>90</v>
      </c>
      <c r="AG12" s="21">
        <f t="shared" si="10"/>
        <v>458</v>
      </c>
      <c r="AH12" s="12">
        <f t="shared" si="11"/>
        <v>52.73459988485895</v>
      </c>
      <c r="AI12" s="12">
        <f t="shared" si="12"/>
        <v>52.7</v>
      </c>
      <c r="AJ12" s="12">
        <f t="shared" si="13"/>
        <v>53</v>
      </c>
      <c r="AK12" s="14" t="s">
        <v>53</v>
      </c>
    </row>
    <row r="13" spans="1:37" s="2" customFormat="1" ht="11.25">
      <c r="A13" s="25" t="s">
        <v>26</v>
      </c>
      <c r="B13" s="26" t="s">
        <v>123</v>
      </c>
      <c r="C13" s="27">
        <v>96</v>
      </c>
      <c r="D13" s="11">
        <v>1</v>
      </c>
      <c r="E13" s="5">
        <f t="shared" si="0"/>
        <v>96</v>
      </c>
      <c r="F13" s="31">
        <v>41</v>
      </c>
      <c r="G13" s="11">
        <v>0.5</v>
      </c>
      <c r="H13" s="5">
        <f t="shared" si="1"/>
        <v>20.5</v>
      </c>
      <c r="I13" s="31">
        <v>4</v>
      </c>
      <c r="J13" s="11">
        <v>1.5</v>
      </c>
      <c r="K13" s="5">
        <f t="shared" si="2"/>
        <v>6</v>
      </c>
      <c r="L13" s="27">
        <v>33</v>
      </c>
      <c r="M13" s="11">
        <v>1</v>
      </c>
      <c r="N13" s="5">
        <f t="shared" si="3"/>
        <v>33</v>
      </c>
      <c r="O13" s="27">
        <v>32</v>
      </c>
      <c r="P13" s="11">
        <v>0.5</v>
      </c>
      <c r="Q13" s="5">
        <f t="shared" si="4"/>
        <v>16</v>
      </c>
      <c r="R13" s="27">
        <v>58</v>
      </c>
      <c r="S13" s="11">
        <v>1</v>
      </c>
      <c r="T13" s="5">
        <f t="shared" si="5"/>
        <v>58</v>
      </c>
      <c r="U13" s="27">
        <v>6</v>
      </c>
      <c r="V13" s="11">
        <v>0.5</v>
      </c>
      <c r="W13" s="5">
        <f t="shared" si="6"/>
        <v>3</v>
      </c>
      <c r="X13" s="27">
        <v>6</v>
      </c>
      <c r="Y13" s="11">
        <v>2</v>
      </c>
      <c r="Z13" s="5">
        <f t="shared" si="7"/>
        <v>12</v>
      </c>
      <c r="AA13" s="27">
        <v>52</v>
      </c>
      <c r="AB13" s="3">
        <v>2</v>
      </c>
      <c r="AC13" s="5">
        <f t="shared" si="8"/>
        <v>104</v>
      </c>
      <c r="AD13" s="27">
        <v>98</v>
      </c>
      <c r="AE13" s="11">
        <v>1</v>
      </c>
      <c r="AF13" s="5">
        <f t="shared" si="9"/>
        <v>98</v>
      </c>
      <c r="AG13" s="21">
        <f t="shared" si="10"/>
        <v>446.5</v>
      </c>
      <c r="AH13" s="12">
        <f t="shared" si="11"/>
        <v>51.4104778353483</v>
      </c>
      <c r="AI13" s="12">
        <f t="shared" si="12"/>
        <v>51.4</v>
      </c>
      <c r="AJ13" s="12">
        <f t="shared" si="13"/>
        <v>51</v>
      </c>
      <c r="AK13" s="34" t="s">
        <v>85</v>
      </c>
    </row>
    <row r="14" spans="1:37" s="2" customFormat="1" ht="11.25">
      <c r="A14" s="25" t="s">
        <v>31</v>
      </c>
      <c r="B14" s="26" t="s">
        <v>123</v>
      </c>
      <c r="C14" s="27">
        <v>56</v>
      </c>
      <c r="D14" s="11">
        <v>1</v>
      </c>
      <c r="E14" s="5">
        <f t="shared" si="0"/>
        <v>56</v>
      </c>
      <c r="F14" s="31">
        <v>38</v>
      </c>
      <c r="G14" s="11">
        <v>0.5</v>
      </c>
      <c r="H14" s="5">
        <f t="shared" si="1"/>
        <v>19</v>
      </c>
      <c r="I14" s="31">
        <v>10</v>
      </c>
      <c r="J14" s="11">
        <v>1.5</v>
      </c>
      <c r="K14" s="5">
        <f t="shared" si="2"/>
        <v>15</v>
      </c>
      <c r="L14" s="27">
        <v>28</v>
      </c>
      <c r="M14" s="11">
        <v>1</v>
      </c>
      <c r="N14" s="5">
        <f t="shared" si="3"/>
        <v>28</v>
      </c>
      <c r="O14" s="27">
        <v>77</v>
      </c>
      <c r="P14" s="11">
        <v>0.5</v>
      </c>
      <c r="Q14" s="5">
        <f t="shared" si="4"/>
        <v>38.5</v>
      </c>
      <c r="R14" s="27">
        <v>49</v>
      </c>
      <c r="S14" s="11">
        <v>1</v>
      </c>
      <c r="T14" s="5">
        <f t="shared" si="5"/>
        <v>49</v>
      </c>
      <c r="U14" s="27">
        <v>100</v>
      </c>
      <c r="V14" s="11">
        <v>0.5</v>
      </c>
      <c r="W14" s="5">
        <f t="shared" si="6"/>
        <v>50</v>
      </c>
      <c r="X14" s="27">
        <v>0</v>
      </c>
      <c r="Y14" s="11">
        <v>2</v>
      </c>
      <c r="Z14" s="5">
        <f t="shared" si="7"/>
        <v>0</v>
      </c>
      <c r="AA14" s="27">
        <v>26</v>
      </c>
      <c r="AB14" s="3">
        <v>2</v>
      </c>
      <c r="AC14" s="5">
        <f t="shared" si="8"/>
        <v>52</v>
      </c>
      <c r="AD14" s="27">
        <v>90</v>
      </c>
      <c r="AE14" s="11">
        <v>1</v>
      </c>
      <c r="AF14" s="5">
        <f t="shared" si="9"/>
        <v>90</v>
      </c>
      <c r="AG14" s="21">
        <f t="shared" si="10"/>
        <v>397.5</v>
      </c>
      <c r="AH14" s="12">
        <f t="shared" si="11"/>
        <v>45.76856649395509</v>
      </c>
      <c r="AI14" s="12">
        <f t="shared" si="12"/>
        <v>45.8</v>
      </c>
      <c r="AJ14" s="12">
        <f t="shared" si="13"/>
        <v>46</v>
      </c>
      <c r="AK14" s="14" t="s">
        <v>88</v>
      </c>
    </row>
    <row r="15" spans="1:37" s="2" customFormat="1" ht="11.25">
      <c r="A15" s="25" t="s">
        <v>9</v>
      </c>
      <c r="B15" s="26" t="s">
        <v>123</v>
      </c>
      <c r="C15" s="27">
        <v>4</v>
      </c>
      <c r="D15" s="11">
        <v>1</v>
      </c>
      <c r="E15" s="5">
        <f t="shared" si="0"/>
        <v>4</v>
      </c>
      <c r="F15" s="31">
        <v>55</v>
      </c>
      <c r="G15" s="11">
        <v>0.5</v>
      </c>
      <c r="H15" s="5">
        <f t="shared" si="1"/>
        <v>27.5</v>
      </c>
      <c r="I15" s="31">
        <v>2</v>
      </c>
      <c r="J15" s="11">
        <v>1.5</v>
      </c>
      <c r="K15" s="5">
        <f t="shared" si="2"/>
        <v>3</v>
      </c>
      <c r="L15" s="27">
        <v>12</v>
      </c>
      <c r="M15" s="11">
        <v>1</v>
      </c>
      <c r="N15" s="5">
        <f t="shared" si="3"/>
        <v>12</v>
      </c>
      <c r="O15" s="27">
        <v>100</v>
      </c>
      <c r="P15" s="11">
        <v>0.5</v>
      </c>
      <c r="Q15" s="5">
        <f t="shared" si="4"/>
        <v>50</v>
      </c>
      <c r="R15" s="27">
        <v>50</v>
      </c>
      <c r="S15" s="11">
        <v>1</v>
      </c>
      <c r="T15" s="5">
        <f t="shared" si="5"/>
        <v>50</v>
      </c>
      <c r="U15" s="27">
        <v>0</v>
      </c>
      <c r="V15" s="11">
        <v>0.5</v>
      </c>
      <c r="W15" s="5">
        <f t="shared" si="6"/>
        <v>0</v>
      </c>
      <c r="X15" s="27">
        <v>0</v>
      </c>
      <c r="Y15" s="11">
        <v>2</v>
      </c>
      <c r="Z15" s="5">
        <f t="shared" si="7"/>
        <v>0</v>
      </c>
      <c r="AA15" s="27">
        <v>78</v>
      </c>
      <c r="AB15" s="3">
        <v>2</v>
      </c>
      <c r="AC15" s="5">
        <f t="shared" si="8"/>
        <v>156</v>
      </c>
      <c r="AD15" s="27">
        <v>96</v>
      </c>
      <c r="AE15" s="11">
        <v>1</v>
      </c>
      <c r="AF15" s="5">
        <f t="shared" si="9"/>
        <v>96</v>
      </c>
      <c r="AG15" s="21">
        <f t="shared" si="10"/>
        <v>398.5</v>
      </c>
      <c r="AH15" s="12">
        <f t="shared" si="11"/>
        <v>45.88370754173863</v>
      </c>
      <c r="AI15" s="12">
        <f t="shared" si="12"/>
        <v>45.9</v>
      </c>
      <c r="AJ15" s="12">
        <f t="shared" si="13"/>
        <v>46</v>
      </c>
      <c r="AK15" s="14" t="s">
        <v>89</v>
      </c>
    </row>
    <row r="16" spans="1:37" s="2" customFormat="1" ht="11.25">
      <c r="A16" s="25" t="s">
        <v>80</v>
      </c>
      <c r="B16" s="26" t="s">
        <v>123</v>
      </c>
      <c r="C16" s="27">
        <v>3</v>
      </c>
      <c r="D16" s="11">
        <v>1</v>
      </c>
      <c r="E16" s="5">
        <f t="shared" si="0"/>
        <v>3</v>
      </c>
      <c r="F16" s="31">
        <v>78</v>
      </c>
      <c r="G16" s="11">
        <v>0.5</v>
      </c>
      <c r="H16" s="5">
        <f t="shared" si="1"/>
        <v>39</v>
      </c>
      <c r="I16" s="31">
        <v>3</v>
      </c>
      <c r="J16" s="11">
        <v>1.5</v>
      </c>
      <c r="K16" s="5">
        <f t="shared" si="2"/>
        <v>4.5</v>
      </c>
      <c r="L16" s="27">
        <v>12</v>
      </c>
      <c r="M16" s="11">
        <v>1</v>
      </c>
      <c r="N16" s="5">
        <f t="shared" si="3"/>
        <v>12</v>
      </c>
      <c r="O16" s="27">
        <v>99</v>
      </c>
      <c r="P16" s="11">
        <v>0.5</v>
      </c>
      <c r="Q16" s="5">
        <f t="shared" si="4"/>
        <v>49.5</v>
      </c>
      <c r="R16" s="27">
        <v>46</v>
      </c>
      <c r="S16" s="11">
        <v>1</v>
      </c>
      <c r="T16" s="5">
        <f t="shared" si="5"/>
        <v>46</v>
      </c>
      <c r="U16" s="27">
        <v>1</v>
      </c>
      <c r="V16" s="11">
        <v>0.5</v>
      </c>
      <c r="W16" s="5">
        <f t="shared" si="6"/>
        <v>0.5</v>
      </c>
      <c r="X16" s="27">
        <v>0</v>
      </c>
      <c r="Y16" s="11">
        <v>2</v>
      </c>
      <c r="Z16" s="5">
        <f t="shared" si="7"/>
        <v>0</v>
      </c>
      <c r="AA16" s="27">
        <v>77</v>
      </c>
      <c r="AB16" s="3">
        <v>2</v>
      </c>
      <c r="AC16" s="5">
        <f t="shared" si="8"/>
        <v>154</v>
      </c>
      <c r="AD16" s="27">
        <v>93</v>
      </c>
      <c r="AE16" s="11">
        <v>1</v>
      </c>
      <c r="AF16" s="5">
        <f t="shared" si="9"/>
        <v>93</v>
      </c>
      <c r="AG16" s="21">
        <f t="shared" si="10"/>
        <v>401.5</v>
      </c>
      <c r="AH16" s="12">
        <f t="shared" si="11"/>
        <v>46.22913068508923</v>
      </c>
      <c r="AI16" s="12">
        <f t="shared" si="12"/>
        <v>46.2</v>
      </c>
      <c r="AJ16" s="12">
        <f t="shared" si="13"/>
        <v>46</v>
      </c>
      <c r="AK16" s="14" t="s">
        <v>88</v>
      </c>
    </row>
    <row r="17" spans="1:37" s="2" customFormat="1" ht="11.25">
      <c r="A17" s="25" t="s">
        <v>13</v>
      </c>
      <c r="B17" s="26" t="s">
        <v>123</v>
      </c>
      <c r="C17" s="27">
        <v>18</v>
      </c>
      <c r="D17" s="3">
        <v>1</v>
      </c>
      <c r="E17" s="5">
        <f t="shared" si="0"/>
        <v>18</v>
      </c>
      <c r="F17" s="31">
        <v>57</v>
      </c>
      <c r="G17" s="3">
        <v>0.5</v>
      </c>
      <c r="H17" s="5">
        <f t="shared" si="1"/>
        <v>28.5</v>
      </c>
      <c r="I17" s="31">
        <v>7</v>
      </c>
      <c r="J17" s="3">
        <v>1.5</v>
      </c>
      <c r="K17" s="5">
        <f t="shared" si="2"/>
        <v>10.5</v>
      </c>
      <c r="L17" s="27">
        <v>51</v>
      </c>
      <c r="M17" s="3">
        <v>1</v>
      </c>
      <c r="N17" s="5">
        <f t="shared" si="3"/>
        <v>51</v>
      </c>
      <c r="O17" s="27">
        <v>88</v>
      </c>
      <c r="P17" s="3">
        <v>0.5</v>
      </c>
      <c r="Q17" s="5">
        <f t="shared" si="4"/>
        <v>44</v>
      </c>
      <c r="R17" s="27">
        <v>36</v>
      </c>
      <c r="S17" s="3">
        <v>1</v>
      </c>
      <c r="T17" s="5">
        <f t="shared" si="5"/>
        <v>36</v>
      </c>
      <c r="U17" s="27">
        <v>0</v>
      </c>
      <c r="V17" s="3">
        <v>0.5</v>
      </c>
      <c r="W17" s="5">
        <f t="shared" si="6"/>
        <v>0</v>
      </c>
      <c r="X17" s="27">
        <v>0</v>
      </c>
      <c r="Y17" s="3">
        <v>2</v>
      </c>
      <c r="Z17" s="5">
        <f t="shared" si="7"/>
        <v>0</v>
      </c>
      <c r="AA17" s="27">
        <v>58</v>
      </c>
      <c r="AB17" s="3">
        <v>2</v>
      </c>
      <c r="AC17" s="5">
        <f t="shared" si="8"/>
        <v>116</v>
      </c>
      <c r="AD17" s="27">
        <v>94</v>
      </c>
      <c r="AE17" s="3">
        <v>1</v>
      </c>
      <c r="AF17" s="5">
        <f t="shared" si="9"/>
        <v>94</v>
      </c>
      <c r="AG17" s="21">
        <f t="shared" si="10"/>
        <v>398</v>
      </c>
      <c r="AH17" s="12">
        <f t="shared" si="11"/>
        <v>45.82613701784686</v>
      </c>
      <c r="AI17" s="12">
        <f>ROUND(AH17,0)</f>
        <v>46</v>
      </c>
      <c r="AJ17" s="12">
        <f t="shared" si="13"/>
        <v>46</v>
      </c>
      <c r="AK17" s="14" t="s">
        <v>87</v>
      </c>
    </row>
    <row r="18" spans="1:37" s="2" customFormat="1" ht="11.25">
      <c r="A18" s="25" t="s">
        <v>25</v>
      </c>
      <c r="B18" s="26" t="s">
        <v>123</v>
      </c>
      <c r="C18" s="27">
        <v>75</v>
      </c>
      <c r="D18" s="11">
        <v>1</v>
      </c>
      <c r="E18" s="5">
        <f t="shared" si="0"/>
        <v>75</v>
      </c>
      <c r="F18" s="31">
        <v>49</v>
      </c>
      <c r="G18" s="11">
        <v>0.5</v>
      </c>
      <c r="H18" s="5">
        <f t="shared" si="1"/>
        <v>24.5</v>
      </c>
      <c r="I18" s="31">
        <v>5</v>
      </c>
      <c r="J18" s="11">
        <v>1.5</v>
      </c>
      <c r="K18" s="5">
        <f t="shared" si="2"/>
        <v>7.5</v>
      </c>
      <c r="L18" s="27">
        <v>49</v>
      </c>
      <c r="M18" s="11">
        <v>1</v>
      </c>
      <c r="N18" s="5">
        <f t="shared" si="3"/>
        <v>49</v>
      </c>
      <c r="O18" s="27">
        <v>41</v>
      </c>
      <c r="P18" s="11">
        <v>0.5</v>
      </c>
      <c r="Q18" s="5">
        <f t="shared" si="4"/>
        <v>20.5</v>
      </c>
      <c r="R18" s="27">
        <v>38</v>
      </c>
      <c r="S18" s="11">
        <v>1</v>
      </c>
      <c r="T18" s="5">
        <f t="shared" si="5"/>
        <v>38</v>
      </c>
      <c r="U18" s="27">
        <v>11</v>
      </c>
      <c r="V18" s="11">
        <v>0.5</v>
      </c>
      <c r="W18" s="5">
        <f t="shared" si="6"/>
        <v>5.5</v>
      </c>
      <c r="X18" s="27">
        <v>0</v>
      </c>
      <c r="Y18" s="11">
        <v>2</v>
      </c>
      <c r="Z18" s="5">
        <f t="shared" si="7"/>
        <v>0</v>
      </c>
      <c r="AA18" s="27">
        <v>43</v>
      </c>
      <c r="AB18" s="3">
        <v>2</v>
      </c>
      <c r="AC18" s="5">
        <f t="shared" si="8"/>
        <v>86</v>
      </c>
      <c r="AD18" s="27">
        <v>92</v>
      </c>
      <c r="AE18" s="11">
        <v>1</v>
      </c>
      <c r="AF18" s="5">
        <f t="shared" si="9"/>
        <v>92</v>
      </c>
      <c r="AG18" s="21">
        <f t="shared" si="10"/>
        <v>398</v>
      </c>
      <c r="AH18" s="12">
        <f t="shared" si="11"/>
        <v>45.82613701784686</v>
      </c>
      <c r="AI18" s="12">
        <f aca="true" t="shared" si="14" ref="AI18:AI38">ROUND(AH18,1)</f>
        <v>45.8</v>
      </c>
      <c r="AJ18" s="12">
        <f t="shared" si="13"/>
        <v>46</v>
      </c>
      <c r="AK18" s="14" t="s">
        <v>86</v>
      </c>
    </row>
    <row r="19" spans="1:37" s="2" customFormat="1" ht="11.25">
      <c r="A19" s="25" t="s">
        <v>20</v>
      </c>
      <c r="B19" s="26" t="s">
        <v>123</v>
      </c>
      <c r="C19" s="27">
        <v>51</v>
      </c>
      <c r="D19" s="11">
        <v>1</v>
      </c>
      <c r="E19" s="5">
        <f t="shared" si="0"/>
        <v>51</v>
      </c>
      <c r="F19" s="31">
        <v>67</v>
      </c>
      <c r="G19" s="11">
        <v>0.5</v>
      </c>
      <c r="H19" s="5">
        <f t="shared" si="1"/>
        <v>33.5</v>
      </c>
      <c r="I19" s="31">
        <v>2</v>
      </c>
      <c r="J19" s="11">
        <v>1.5</v>
      </c>
      <c r="K19" s="5">
        <f t="shared" si="2"/>
        <v>3</v>
      </c>
      <c r="L19" s="27">
        <v>29</v>
      </c>
      <c r="M19" s="11">
        <v>1</v>
      </c>
      <c r="N19" s="5">
        <f t="shared" si="3"/>
        <v>29</v>
      </c>
      <c r="O19" s="27">
        <v>55</v>
      </c>
      <c r="P19" s="11">
        <v>0.5</v>
      </c>
      <c r="Q19" s="5">
        <f t="shared" si="4"/>
        <v>27.5</v>
      </c>
      <c r="R19" s="27">
        <v>33</v>
      </c>
      <c r="S19" s="11">
        <v>1</v>
      </c>
      <c r="T19" s="5">
        <f t="shared" si="5"/>
        <v>33</v>
      </c>
      <c r="U19" s="27">
        <v>0</v>
      </c>
      <c r="V19" s="11">
        <v>0.5</v>
      </c>
      <c r="W19" s="5">
        <f t="shared" si="6"/>
        <v>0</v>
      </c>
      <c r="X19" s="27">
        <v>0</v>
      </c>
      <c r="Y19" s="11">
        <v>2</v>
      </c>
      <c r="Z19" s="5">
        <f t="shared" si="7"/>
        <v>0</v>
      </c>
      <c r="AA19" s="27">
        <v>61</v>
      </c>
      <c r="AB19" s="3">
        <v>2</v>
      </c>
      <c r="AC19" s="5">
        <f t="shared" si="8"/>
        <v>122</v>
      </c>
      <c r="AD19" s="27">
        <v>93</v>
      </c>
      <c r="AE19" s="11">
        <v>1</v>
      </c>
      <c r="AF19" s="5">
        <f t="shared" si="9"/>
        <v>93</v>
      </c>
      <c r="AG19" s="21">
        <f t="shared" si="10"/>
        <v>392</v>
      </c>
      <c r="AH19" s="12">
        <f t="shared" si="11"/>
        <v>45.13529073114565</v>
      </c>
      <c r="AI19" s="12">
        <f t="shared" si="14"/>
        <v>45.1</v>
      </c>
      <c r="AJ19" s="12">
        <f t="shared" si="13"/>
        <v>45</v>
      </c>
      <c r="AK19" s="17" t="s">
        <v>99</v>
      </c>
    </row>
    <row r="20" spans="1:37" s="2" customFormat="1" ht="11.25">
      <c r="A20" s="25" t="s">
        <v>23</v>
      </c>
      <c r="B20" s="26" t="s">
        <v>123</v>
      </c>
      <c r="C20" s="27">
        <v>58</v>
      </c>
      <c r="D20" s="11">
        <v>1</v>
      </c>
      <c r="E20" s="5">
        <f t="shared" si="0"/>
        <v>58</v>
      </c>
      <c r="F20" s="31">
        <v>40</v>
      </c>
      <c r="G20" s="11">
        <v>0.5</v>
      </c>
      <c r="H20" s="5">
        <f t="shared" si="1"/>
        <v>20</v>
      </c>
      <c r="I20" s="31">
        <v>9</v>
      </c>
      <c r="J20" s="11">
        <v>1.5</v>
      </c>
      <c r="K20" s="5">
        <f t="shared" si="2"/>
        <v>13.5</v>
      </c>
      <c r="L20" s="27">
        <v>53</v>
      </c>
      <c r="M20" s="11">
        <v>1</v>
      </c>
      <c r="N20" s="5">
        <f t="shared" si="3"/>
        <v>53</v>
      </c>
      <c r="O20" s="27">
        <v>64</v>
      </c>
      <c r="P20" s="11">
        <v>0.5</v>
      </c>
      <c r="Q20" s="5">
        <f t="shared" si="4"/>
        <v>32</v>
      </c>
      <c r="R20" s="27">
        <v>35</v>
      </c>
      <c r="S20" s="11">
        <v>1</v>
      </c>
      <c r="T20" s="5">
        <f t="shared" si="5"/>
        <v>35</v>
      </c>
      <c r="U20" s="27">
        <v>10</v>
      </c>
      <c r="V20" s="11">
        <v>0.5</v>
      </c>
      <c r="W20" s="5">
        <f t="shared" si="6"/>
        <v>5</v>
      </c>
      <c r="X20" s="27">
        <v>0</v>
      </c>
      <c r="Y20" s="11">
        <v>2</v>
      </c>
      <c r="Z20" s="5">
        <f t="shared" si="7"/>
        <v>0</v>
      </c>
      <c r="AA20" s="27">
        <v>42</v>
      </c>
      <c r="AB20" s="3">
        <v>2</v>
      </c>
      <c r="AC20" s="5">
        <f t="shared" si="8"/>
        <v>84</v>
      </c>
      <c r="AD20" s="27">
        <v>87</v>
      </c>
      <c r="AE20" s="11">
        <v>1</v>
      </c>
      <c r="AF20" s="5">
        <f t="shared" si="9"/>
        <v>87</v>
      </c>
      <c r="AG20" s="21">
        <f t="shared" si="10"/>
        <v>387.5</v>
      </c>
      <c r="AH20" s="12">
        <f t="shared" si="11"/>
        <v>44.61715601611974</v>
      </c>
      <c r="AI20" s="12">
        <f t="shared" si="14"/>
        <v>44.6</v>
      </c>
      <c r="AJ20" s="12">
        <f t="shared" si="13"/>
        <v>45</v>
      </c>
      <c r="AK20" s="17" t="s">
        <v>98</v>
      </c>
    </row>
    <row r="21" spans="1:37" s="2" customFormat="1" ht="11.25">
      <c r="A21" s="25" t="s">
        <v>29</v>
      </c>
      <c r="B21" s="26" t="s">
        <v>123</v>
      </c>
      <c r="C21" s="27">
        <v>100</v>
      </c>
      <c r="D21" s="11">
        <v>1</v>
      </c>
      <c r="E21" s="5">
        <f t="shared" si="0"/>
        <v>100</v>
      </c>
      <c r="F21" s="31">
        <v>31</v>
      </c>
      <c r="G21" s="11">
        <v>0.5</v>
      </c>
      <c r="H21" s="5">
        <f t="shared" si="1"/>
        <v>15.5</v>
      </c>
      <c r="I21" s="31">
        <v>3</v>
      </c>
      <c r="J21" s="11">
        <v>1.5</v>
      </c>
      <c r="K21" s="5">
        <f t="shared" si="2"/>
        <v>4.5</v>
      </c>
      <c r="L21" s="27">
        <v>31</v>
      </c>
      <c r="M21" s="11">
        <v>1</v>
      </c>
      <c r="N21" s="5">
        <f t="shared" si="3"/>
        <v>31</v>
      </c>
      <c r="O21" s="27">
        <v>79</v>
      </c>
      <c r="P21" s="11">
        <v>0.5</v>
      </c>
      <c r="Q21" s="5">
        <f t="shared" si="4"/>
        <v>39.5</v>
      </c>
      <c r="R21" s="27">
        <v>39</v>
      </c>
      <c r="S21" s="11">
        <v>1</v>
      </c>
      <c r="T21" s="5">
        <f t="shared" si="5"/>
        <v>39</v>
      </c>
      <c r="U21" s="27">
        <v>71</v>
      </c>
      <c r="V21" s="11">
        <v>0.5</v>
      </c>
      <c r="W21" s="5">
        <f t="shared" si="6"/>
        <v>35.5</v>
      </c>
      <c r="X21" s="27">
        <v>0</v>
      </c>
      <c r="Y21" s="11">
        <v>2</v>
      </c>
      <c r="Z21" s="5">
        <f t="shared" si="7"/>
        <v>0</v>
      </c>
      <c r="AA21" s="27">
        <v>23</v>
      </c>
      <c r="AB21" s="3">
        <v>2</v>
      </c>
      <c r="AC21" s="5">
        <f t="shared" si="8"/>
        <v>46</v>
      </c>
      <c r="AD21" s="27">
        <v>72</v>
      </c>
      <c r="AE21" s="11">
        <v>1</v>
      </c>
      <c r="AF21" s="5">
        <f t="shared" si="9"/>
        <v>72</v>
      </c>
      <c r="AG21" s="21">
        <f t="shared" si="10"/>
        <v>383</v>
      </c>
      <c r="AH21" s="12">
        <f t="shared" si="11"/>
        <v>44.09902130109384</v>
      </c>
      <c r="AI21" s="12">
        <f t="shared" si="14"/>
        <v>44.1</v>
      </c>
      <c r="AJ21" s="12">
        <f t="shared" si="13"/>
        <v>44</v>
      </c>
      <c r="AK21" s="14" t="s">
        <v>97</v>
      </c>
    </row>
    <row r="22" spans="1:37" s="2" customFormat="1" ht="11.25">
      <c r="A22" s="25" t="s">
        <v>45</v>
      </c>
      <c r="B22" s="26" t="s">
        <v>124</v>
      </c>
      <c r="C22" s="27">
        <v>37</v>
      </c>
      <c r="D22" s="11">
        <v>1</v>
      </c>
      <c r="E22" s="5">
        <f t="shared" si="0"/>
        <v>37</v>
      </c>
      <c r="F22" s="31">
        <v>59</v>
      </c>
      <c r="G22" s="11">
        <v>0.5</v>
      </c>
      <c r="H22" s="5">
        <f t="shared" si="1"/>
        <v>29.5</v>
      </c>
      <c r="I22" s="31">
        <v>12</v>
      </c>
      <c r="J22" s="11">
        <v>1.5</v>
      </c>
      <c r="K22" s="5">
        <f t="shared" si="2"/>
        <v>18</v>
      </c>
      <c r="L22" s="27">
        <v>53</v>
      </c>
      <c r="M22" s="11">
        <v>1</v>
      </c>
      <c r="N22" s="5">
        <f t="shared" si="3"/>
        <v>53</v>
      </c>
      <c r="O22" s="27">
        <v>58</v>
      </c>
      <c r="P22" s="11">
        <v>0.5</v>
      </c>
      <c r="Q22" s="5">
        <f t="shared" si="4"/>
        <v>29</v>
      </c>
      <c r="R22" s="27">
        <v>43</v>
      </c>
      <c r="S22" s="11">
        <v>1</v>
      </c>
      <c r="T22" s="5">
        <f t="shared" si="5"/>
        <v>43</v>
      </c>
      <c r="U22" s="27">
        <v>0</v>
      </c>
      <c r="V22" s="11">
        <v>0.5</v>
      </c>
      <c r="W22" s="5">
        <f t="shared" si="6"/>
        <v>0</v>
      </c>
      <c r="X22" s="27">
        <v>0</v>
      </c>
      <c r="Y22" s="11">
        <v>2</v>
      </c>
      <c r="Z22" s="5">
        <f t="shared" si="7"/>
        <v>0</v>
      </c>
      <c r="AA22" s="27">
        <v>39</v>
      </c>
      <c r="AB22" s="3">
        <v>2</v>
      </c>
      <c r="AC22" s="5">
        <f t="shared" si="8"/>
        <v>78</v>
      </c>
      <c r="AD22" s="27">
        <v>89</v>
      </c>
      <c r="AE22" s="11">
        <v>1</v>
      </c>
      <c r="AF22" s="5">
        <f t="shared" si="9"/>
        <v>89</v>
      </c>
      <c r="AG22" s="21">
        <f t="shared" si="10"/>
        <v>376.5</v>
      </c>
      <c r="AH22" s="12">
        <f t="shared" si="11"/>
        <v>43.350604490500864</v>
      </c>
      <c r="AI22" s="12">
        <f t="shared" si="14"/>
        <v>43.4</v>
      </c>
      <c r="AJ22" s="12">
        <f t="shared" si="13"/>
        <v>43</v>
      </c>
      <c r="AK22" s="14" t="s">
        <v>95</v>
      </c>
    </row>
    <row r="23" spans="1:38" s="2" customFormat="1" ht="11.25">
      <c r="A23" s="25" t="s">
        <v>18</v>
      </c>
      <c r="B23" s="26" t="s">
        <v>124</v>
      </c>
      <c r="C23" s="27">
        <v>43</v>
      </c>
      <c r="D23" s="11">
        <v>1</v>
      </c>
      <c r="E23" s="5">
        <f t="shared" si="0"/>
        <v>43</v>
      </c>
      <c r="F23" s="31">
        <v>59</v>
      </c>
      <c r="G23" s="11">
        <v>0.5</v>
      </c>
      <c r="H23" s="5">
        <f t="shared" si="1"/>
        <v>29.5</v>
      </c>
      <c r="I23" s="31">
        <v>7</v>
      </c>
      <c r="J23" s="11">
        <v>1.5</v>
      </c>
      <c r="K23" s="5">
        <f t="shared" si="2"/>
        <v>10.5</v>
      </c>
      <c r="L23" s="27">
        <v>32</v>
      </c>
      <c r="M23" s="11">
        <v>1</v>
      </c>
      <c r="N23" s="5">
        <f t="shared" si="3"/>
        <v>32</v>
      </c>
      <c r="O23" s="27">
        <v>93</v>
      </c>
      <c r="P23" s="11">
        <v>0.5</v>
      </c>
      <c r="Q23" s="5">
        <f t="shared" si="4"/>
        <v>46.5</v>
      </c>
      <c r="R23" s="27">
        <v>68</v>
      </c>
      <c r="S23" s="11">
        <v>1</v>
      </c>
      <c r="T23" s="5">
        <f t="shared" si="5"/>
        <v>68</v>
      </c>
      <c r="U23" s="27">
        <v>2</v>
      </c>
      <c r="V23" s="11">
        <v>0.5</v>
      </c>
      <c r="W23" s="5">
        <f t="shared" si="6"/>
        <v>1</v>
      </c>
      <c r="X23" s="27">
        <v>0</v>
      </c>
      <c r="Y23" s="11">
        <v>2</v>
      </c>
      <c r="Z23" s="5">
        <f t="shared" si="7"/>
        <v>0</v>
      </c>
      <c r="AA23" s="27">
        <v>28</v>
      </c>
      <c r="AB23" s="3">
        <v>2</v>
      </c>
      <c r="AC23" s="5">
        <f t="shared" si="8"/>
        <v>56</v>
      </c>
      <c r="AD23" s="27">
        <v>84</v>
      </c>
      <c r="AE23" s="11">
        <v>1</v>
      </c>
      <c r="AF23" s="5">
        <f t="shared" si="9"/>
        <v>84</v>
      </c>
      <c r="AG23" s="21">
        <f t="shared" si="10"/>
        <v>370.5</v>
      </c>
      <c r="AH23" s="12">
        <f t="shared" si="11"/>
        <v>42.659758203799655</v>
      </c>
      <c r="AI23" s="12">
        <f t="shared" si="14"/>
        <v>42.7</v>
      </c>
      <c r="AJ23" s="12">
        <f t="shared" si="13"/>
        <v>43</v>
      </c>
      <c r="AK23" s="14" t="s">
        <v>90</v>
      </c>
      <c r="AL23" s="23"/>
    </row>
    <row r="24" spans="1:37" s="2" customFormat="1" ht="11.25">
      <c r="A24" s="25" t="s">
        <v>22</v>
      </c>
      <c r="B24" s="26" t="s">
        <v>123</v>
      </c>
      <c r="C24" s="27">
        <v>33</v>
      </c>
      <c r="D24" s="11">
        <v>1</v>
      </c>
      <c r="E24" s="5">
        <f t="shared" si="0"/>
        <v>33</v>
      </c>
      <c r="F24" s="31">
        <v>53</v>
      </c>
      <c r="G24" s="11">
        <v>0.5</v>
      </c>
      <c r="H24" s="5">
        <f t="shared" si="1"/>
        <v>26.5</v>
      </c>
      <c r="I24" s="31">
        <v>7</v>
      </c>
      <c r="J24" s="11">
        <v>1.5</v>
      </c>
      <c r="K24" s="5">
        <f t="shared" si="2"/>
        <v>10.5</v>
      </c>
      <c r="L24" s="27">
        <v>40</v>
      </c>
      <c r="M24" s="11">
        <v>1</v>
      </c>
      <c r="N24" s="5">
        <f t="shared" si="3"/>
        <v>40</v>
      </c>
      <c r="O24" s="27">
        <v>83</v>
      </c>
      <c r="P24" s="11">
        <v>0.5</v>
      </c>
      <c r="Q24" s="5">
        <f t="shared" si="4"/>
        <v>41.5</v>
      </c>
      <c r="R24" s="27">
        <v>49</v>
      </c>
      <c r="S24" s="11">
        <v>1</v>
      </c>
      <c r="T24" s="5">
        <f t="shared" si="5"/>
        <v>49</v>
      </c>
      <c r="U24" s="27">
        <v>0</v>
      </c>
      <c r="V24" s="11">
        <v>0.5</v>
      </c>
      <c r="W24" s="5">
        <f t="shared" si="6"/>
        <v>0</v>
      </c>
      <c r="X24" s="27">
        <v>8</v>
      </c>
      <c r="Y24" s="11">
        <v>2</v>
      </c>
      <c r="Z24" s="5">
        <f t="shared" si="7"/>
        <v>16</v>
      </c>
      <c r="AA24" s="27">
        <v>36</v>
      </c>
      <c r="AB24" s="3">
        <v>2</v>
      </c>
      <c r="AC24" s="5">
        <f t="shared" si="8"/>
        <v>72</v>
      </c>
      <c r="AD24" s="27">
        <v>87</v>
      </c>
      <c r="AE24" s="11">
        <v>1</v>
      </c>
      <c r="AF24" s="5">
        <f t="shared" si="9"/>
        <v>87</v>
      </c>
      <c r="AG24" s="21">
        <f t="shared" si="10"/>
        <v>375.5</v>
      </c>
      <c r="AH24" s="12">
        <f t="shared" si="11"/>
        <v>43.235463442717325</v>
      </c>
      <c r="AI24" s="12">
        <f t="shared" si="14"/>
        <v>43.2</v>
      </c>
      <c r="AJ24" s="12">
        <f t="shared" si="13"/>
        <v>43</v>
      </c>
      <c r="AK24" s="14" t="s">
        <v>96</v>
      </c>
    </row>
    <row r="25" spans="1:37" s="22" customFormat="1" ht="11.25">
      <c r="A25" s="25" t="s">
        <v>14</v>
      </c>
      <c r="B25" s="26" t="s">
        <v>124</v>
      </c>
      <c r="C25" s="28">
        <v>23</v>
      </c>
      <c r="D25" s="30">
        <v>1</v>
      </c>
      <c r="E25" s="29">
        <f t="shared" si="0"/>
        <v>23</v>
      </c>
      <c r="F25" s="31">
        <v>39</v>
      </c>
      <c r="G25" s="11">
        <v>0.5</v>
      </c>
      <c r="H25" s="29">
        <f t="shared" si="1"/>
        <v>19.5</v>
      </c>
      <c r="I25" s="31">
        <v>2</v>
      </c>
      <c r="J25" s="11">
        <v>1.5</v>
      </c>
      <c r="K25" s="29">
        <f t="shared" si="2"/>
        <v>3</v>
      </c>
      <c r="L25" s="28">
        <v>20</v>
      </c>
      <c r="M25" s="11">
        <v>1</v>
      </c>
      <c r="N25" s="29">
        <f t="shared" si="3"/>
        <v>20</v>
      </c>
      <c r="O25" s="28">
        <v>81</v>
      </c>
      <c r="P25" s="11">
        <v>0.5</v>
      </c>
      <c r="Q25" s="29">
        <f t="shared" si="4"/>
        <v>40.5</v>
      </c>
      <c r="R25" s="28">
        <v>66</v>
      </c>
      <c r="S25" s="30">
        <v>1</v>
      </c>
      <c r="T25" s="29">
        <f t="shared" si="5"/>
        <v>66</v>
      </c>
      <c r="U25" s="28">
        <v>0</v>
      </c>
      <c r="V25" s="11">
        <v>0.5</v>
      </c>
      <c r="W25" s="29">
        <f t="shared" si="6"/>
        <v>0</v>
      </c>
      <c r="X25" s="28">
        <v>0</v>
      </c>
      <c r="Y25" s="11">
        <v>2</v>
      </c>
      <c r="Z25" s="29">
        <v>20</v>
      </c>
      <c r="AA25" s="28">
        <v>43</v>
      </c>
      <c r="AB25" s="3">
        <v>2</v>
      </c>
      <c r="AC25" s="29">
        <f t="shared" si="8"/>
        <v>86</v>
      </c>
      <c r="AD25" s="28">
        <v>81</v>
      </c>
      <c r="AE25" s="11">
        <v>1</v>
      </c>
      <c r="AF25" s="29">
        <f t="shared" si="9"/>
        <v>81</v>
      </c>
      <c r="AG25" s="32">
        <f t="shared" si="10"/>
        <v>359</v>
      </c>
      <c r="AH25" s="29">
        <f t="shared" si="11"/>
        <v>41.335636154289006</v>
      </c>
      <c r="AI25" s="29">
        <f t="shared" si="14"/>
        <v>41.3</v>
      </c>
      <c r="AJ25" s="29">
        <f t="shared" si="13"/>
        <v>41</v>
      </c>
      <c r="AK25" s="33" t="s">
        <v>100</v>
      </c>
    </row>
    <row r="26" spans="1:37" s="2" customFormat="1" ht="11.25">
      <c r="A26" s="25" t="s">
        <v>19</v>
      </c>
      <c r="B26" s="26" t="s">
        <v>123</v>
      </c>
      <c r="C26" s="27">
        <v>5</v>
      </c>
      <c r="D26" s="11">
        <v>1</v>
      </c>
      <c r="E26" s="5">
        <f t="shared" si="0"/>
        <v>5</v>
      </c>
      <c r="F26" s="31">
        <v>57</v>
      </c>
      <c r="G26" s="11">
        <v>0.5</v>
      </c>
      <c r="H26" s="5">
        <f t="shared" si="1"/>
        <v>28.5</v>
      </c>
      <c r="I26" s="31">
        <v>3</v>
      </c>
      <c r="J26" s="11">
        <v>1.5</v>
      </c>
      <c r="K26" s="5">
        <f t="shared" si="2"/>
        <v>4.5</v>
      </c>
      <c r="L26" s="27">
        <v>27</v>
      </c>
      <c r="M26" s="11">
        <v>1</v>
      </c>
      <c r="N26" s="5">
        <f t="shared" si="3"/>
        <v>27</v>
      </c>
      <c r="O26" s="27">
        <v>84</v>
      </c>
      <c r="P26" s="11">
        <v>0.5</v>
      </c>
      <c r="Q26" s="5">
        <f t="shared" si="4"/>
        <v>42</v>
      </c>
      <c r="R26" s="27">
        <v>51</v>
      </c>
      <c r="S26" s="11">
        <v>1</v>
      </c>
      <c r="T26" s="5">
        <f t="shared" si="5"/>
        <v>51</v>
      </c>
      <c r="U26" s="27">
        <v>1</v>
      </c>
      <c r="V26" s="11">
        <v>0.5</v>
      </c>
      <c r="W26" s="5">
        <f t="shared" si="6"/>
        <v>0.5</v>
      </c>
      <c r="X26" s="27">
        <v>0</v>
      </c>
      <c r="Y26" s="11">
        <v>2</v>
      </c>
      <c r="Z26" s="5">
        <f aca="true" t="shared" si="15" ref="Z26:Z38">X26*Y26</f>
        <v>0</v>
      </c>
      <c r="AA26" s="27">
        <v>54</v>
      </c>
      <c r="AB26" s="3">
        <v>2</v>
      </c>
      <c r="AC26" s="5">
        <f t="shared" si="8"/>
        <v>108</v>
      </c>
      <c r="AD26" s="27">
        <v>90</v>
      </c>
      <c r="AE26" s="11">
        <v>1</v>
      </c>
      <c r="AF26" s="5">
        <f t="shared" si="9"/>
        <v>90</v>
      </c>
      <c r="AG26" s="21">
        <f t="shared" si="10"/>
        <v>356.5</v>
      </c>
      <c r="AH26" s="12">
        <f t="shared" si="11"/>
        <v>41.04778353483017</v>
      </c>
      <c r="AI26" s="12">
        <f t="shared" si="14"/>
        <v>41</v>
      </c>
      <c r="AJ26" s="12">
        <f t="shared" si="13"/>
        <v>41</v>
      </c>
      <c r="AK26" s="33" t="s">
        <v>101</v>
      </c>
    </row>
    <row r="27" spans="1:37" s="2" customFormat="1" ht="11.25">
      <c r="A27" s="25" t="s">
        <v>7</v>
      </c>
      <c r="B27" s="26" t="s">
        <v>124</v>
      </c>
      <c r="C27" s="27">
        <v>12</v>
      </c>
      <c r="D27" s="11">
        <v>1</v>
      </c>
      <c r="E27" s="5">
        <f t="shared" si="0"/>
        <v>12</v>
      </c>
      <c r="F27" s="31">
        <v>54</v>
      </c>
      <c r="G27" s="11">
        <v>0.5</v>
      </c>
      <c r="H27" s="5">
        <f t="shared" si="1"/>
        <v>27</v>
      </c>
      <c r="I27" s="31">
        <v>3</v>
      </c>
      <c r="J27" s="11">
        <v>1.5</v>
      </c>
      <c r="K27" s="5">
        <f t="shared" si="2"/>
        <v>4.5</v>
      </c>
      <c r="L27" s="27">
        <v>22</v>
      </c>
      <c r="M27" s="11">
        <v>1</v>
      </c>
      <c r="N27" s="5">
        <f t="shared" si="3"/>
        <v>22</v>
      </c>
      <c r="O27" s="27">
        <v>81</v>
      </c>
      <c r="P27" s="11">
        <v>0.5</v>
      </c>
      <c r="Q27" s="5">
        <f t="shared" si="4"/>
        <v>40.5</v>
      </c>
      <c r="R27" s="27">
        <v>40</v>
      </c>
      <c r="S27" s="11">
        <v>1</v>
      </c>
      <c r="T27" s="5">
        <f t="shared" si="5"/>
        <v>40</v>
      </c>
      <c r="U27" s="27">
        <v>1</v>
      </c>
      <c r="V27" s="11">
        <v>0.5</v>
      </c>
      <c r="W27" s="5">
        <f t="shared" si="6"/>
        <v>0.5</v>
      </c>
      <c r="X27" s="27">
        <v>10</v>
      </c>
      <c r="Y27" s="11">
        <v>2</v>
      </c>
      <c r="Z27" s="5">
        <f t="shared" si="15"/>
        <v>20</v>
      </c>
      <c r="AA27" s="27">
        <v>46</v>
      </c>
      <c r="AB27" s="3">
        <v>2</v>
      </c>
      <c r="AC27" s="5">
        <f t="shared" si="8"/>
        <v>92</v>
      </c>
      <c r="AD27" s="27">
        <v>86</v>
      </c>
      <c r="AE27" s="11">
        <v>1</v>
      </c>
      <c r="AF27" s="5">
        <f t="shared" si="9"/>
        <v>86</v>
      </c>
      <c r="AG27" s="21">
        <f t="shared" si="10"/>
        <v>344.5</v>
      </c>
      <c r="AH27" s="12">
        <f t="shared" si="11"/>
        <v>39.66609096142775</v>
      </c>
      <c r="AI27" s="12">
        <f t="shared" si="14"/>
        <v>39.7</v>
      </c>
      <c r="AJ27" s="12">
        <f t="shared" si="13"/>
        <v>40</v>
      </c>
      <c r="AK27" s="17" t="s">
        <v>102</v>
      </c>
    </row>
    <row r="28" spans="1:38" s="2" customFormat="1" ht="11.25">
      <c r="A28" s="25" t="s">
        <v>17</v>
      </c>
      <c r="B28" s="26" t="s">
        <v>123</v>
      </c>
      <c r="C28" s="27">
        <v>15</v>
      </c>
      <c r="D28" s="11">
        <v>1</v>
      </c>
      <c r="E28" s="5">
        <f t="shared" si="0"/>
        <v>15</v>
      </c>
      <c r="F28" s="31">
        <v>17</v>
      </c>
      <c r="G28" s="11">
        <v>0.5</v>
      </c>
      <c r="H28" s="5">
        <f t="shared" si="1"/>
        <v>8.5</v>
      </c>
      <c r="I28" s="31">
        <v>2</v>
      </c>
      <c r="J28" s="11">
        <v>1.5</v>
      </c>
      <c r="K28" s="5">
        <f t="shared" si="2"/>
        <v>3</v>
      </c>
      <c r="L28" s="27">
        <v>33</v>
      </c>
      <c r="M28" s="11">
        <v>1</v>
      </c>
      <c r="N28" s="5">
        <f t="shared" si="3"/>
        <v>33</v>
      </c>
      <c r="O28" s="27">
        <v>60</v>
      </c>
      <c r="P28" s="11">
        <v>0.5</v>
      </c>
      <c r="Q28" s="5">
        <f t="shared" si="4"/>
        <v>30</v>
      </c>
      <c r="R28" s="27">
        <v>15</v>
      </c>
      <c r="S28" s="11">
        <v>1</v>
      </c>
      <c r="T28" s="5">
        <f t="shared" si="5"/>
        <v>15</v>
      </c>
      <c r="U28" s="27">
        <v>0</v>
      </c>
      <c r="V28" s="11">
        <v>0.5</v>
      </c>
      <c r="W28" s="5">
        <f t="shared" si="6"/>
        <v>0</v>
      </c>
      <c r="X28" s="27">
        <v>0</v>
      </c>
      <c r="Y28" s="11">
        <v>2</v>
      </c>
      <c r="Z28" s="5">
        <f t="shared" si="15"/>
        <v>0</v>
      </c>
      <c r="AA28" s="27">
        <v>73</v>
      </c>
      <c r="AB28" s="3">
        <v>2</v>
      </c>
      <c r="AC28" s="5">
        <f t="shared" si="8"/>
        <v>146</v>
      </c>
      <c r="AD28" s="27">
        <v>97</v>
      </c>
      <c r="AE28" s="11">
        <v>1</v>
      </c>
      <c r="AF28" s="5">
        <f t="shared" si="9"/>
        <v>97</v>
      </c>
      <c r="AG28" s="21">
        <f t="shared" si="10"/>
        <v>347.5</v>
      </c>
      <c r="AH28" s="12">
        <f t="shared" si="11"/>
        <v>40.01151410477836</v>
      </c>
      <c r="AI28" s="12">
        <f t="shared" si="14"/>
        <v>40</v>
      </c>
      <c r="AJ28" s="12">
        <f t="shared" si="13"/>
        <v>40</v>
      </c>
      <c r="AK28" s="17" t="s">
        <v>103</v>
      </c>
      <c r="AL28" s="23"/>
    </row>
    <row r="29" spans="1:37" s="2" customFormat="1" ht="11.25">
      <c r="A29" s="25" t="s">
        <v>24</v>
      </c>
      <c r="B29" s="26" t="s">
        <v>123</v>
      </c>
      <c r="C29" s="27">
        <v>25</v>
      </c>
      <c r="D29" s="11">
        <v>1</v>
      </c>
      <c r="E29" s="5">
        <f t="shared" si="0"/>
        <v>25</v>
      </c>
      <c r="F29" s="31">
        <v>68</v>
      </c>
      <c r="G29" s="11">
        <v>0.5</v>
      </c>
      <c r="H29" s="5">
        <f t="shared" si="1"/>
        <v>34</v>
      </c>
      <c r="I29" s="31">
        <v>4</v>
      </c>
      <c r="J29" s="11">
        <v>1.5</v>
      </c>
      <c r="K29" s="5">
        <f t="shared" si="2"/>
        <v>6</v>
      </c>
      <c r="L29" s="27">
        <v>81</v>
      </c>
      <c r="M29" s="11">
        <v>1</v>
      </c>
      <c r="N29" s="5">
        <f t="shared" si="3"/>
        <v>81</v>
      </c>
      <c r="O29" s="27">
        <v>44</v>
      </c>
      <c r="P29" s="11">
        <v>0.5</v>
      </c>
      <c r="Q29" s="5">
        <f t="shared" si="4"/>
        <v>22</v>
      </c>
      <c r="R29" s="27">
        <v>54</v>
      </c>
      <c r="S29" s="11">
        <v>1</v>
      </c>
      <c r="T29" s="5">
        <f t="shared" si="5"/>
        <v>54</v>
      </c>
      <c r="U29" s="27">
        <v>2</v>
      </c>
      <c r="V29" s="11">
        <v>0.5</v>
      </c>
      <c r="W29" s="5">
        <f t="shared" si="6"/>
        <v>1</v>
      </c>
      <c r="X29" s="27">
        <v>0</v>
      </c>
      <c r="Y29" s="11">
        <v>2</v>
      </c>
      <c r="Z29" s="5">
        <f t="shared" si="15"/>
        <v>0</v>
      </c>
      <c r="AA29" s="27">
        <v>15</v>
      </c>
      <c r="AB29" s="3">
        <v>2</v>
      </c>
      <c r="AC29" s="5">
        <f t="shared" si="8"/>
        <v>30</v>
      </c>
      <c r="AD29" s="27">
        <v>68</v>
      </c>
      <c r="AE29" s="11">
        <v>1</v>
      </c>
      <c r="AF29" s="5">
        <f t="shared" si="9"/>
        <v>68</v>
      </c>
      <c r="AG29" s="21">
        <f t="shared" si="10"/>
        <v>321</v>
      </c>
      <c r="AH29" s="12">
        <f t="shared" si="11"/>
        <v>36.96027633851468</v>
      </c>
      <c r="AI29" s="12">
        <f t="shared" si="14"/>
        <v>37</v>
      </c>
      <c r="AJ29" s="12">
        <f t="shared" si="13"/>
        <v>37</v>
      </c>
      <c r="AK29" s="14" t="s">
        <v>91</v>
      </c>
    </row>
    <row r="30" spans="1:37" s="2" customFormat="1" ht="11.25">
      <c r="A30" s="25" t="s">
        <v>44</v>
      </c>
      <c r="B30" s="26" t="s">
        <v>123</v>
      </c>
      <c r="C30" s="27">
        <v>0</v>
      </c>
      <c r="D30" s="11">
        <v>1</v>
      </c>
      <c r="E30" s="5">
        <f t="shared" si="0"/>
        <v>0</v>
      </c>
      <c r="F30" s="31">
        <v>0</v>
      </c>
      <c r="G30" s="11">
        <v>0.5</v>
      </c>
      <c r="H30" s="5">
        <f t="shared" si="1"/>
        <v>0</v>
      </c>
      <c r="I30" s="31">
        <v>0</v>
      </c>
      <c r="J30" s="11">
        <v>1.5</v>
      </c>
      <c r="K30" s="5">
        <f t="shared" si="2"/>
        <v>0</v>
      </c>
      <c r="L30" s="27">
        <v>18</v>
      </c>
      <c r="M30" s="11">
        <v>1</v>
      </c>
      <c r="N30" s="5">
        <f t="shared" si="3"/>
        <v>18</v>
      </c>
      <c r="O30" s="27">
        <v>100</v>
      </c>
      <c r="P30" s="11">
        <v>0.5</v>
      </c>
      <c r="Q30" s="5">
        <f t="shared" si="4"/>
        <v>50</v>
      </c>
      <c r="R30" s="27">
        <v>65</v>
      </c>
      <c r="S30" s="11">
        <v>1</v>
      </c>
      <c r="T30" s="5">
        <f t="shared" si="5"/>
        <v>65</v>
      </c>
      <c r="U30" s="27">
        <v>0</v>
      </c>
      <c r="V30" s="11">
        <v>0.5</v>
      </c>
      <c r="W30" s="5">
        <f t="shared" si="6"/>
        <v>0</v>
      </c>
      <c r="X30" s="27">
        <v>0</v>
      </c>
      <c r="Y30" s="11">
        <v>2</v>
      </c>
      <c r="Z30" s="5">
        <f t="shared" si="15"/>
        <v>0</v>
      </c>
      <c r="AA30" s="27">
        <v>45</v>
      </c>
      <c r="AB30" s="3">
        <v>2</v>
      </c>
      <c r="AC30" s="5">
        <f t="shared" si="8"/>
        <v>90</v>
      </c>
      <c r="AD30" s="27">
        <v>88</v>
      </c>
      <c r="AE30" s="11">
        <v>1</v>
      </c>
      <c r="AF30" s="5">
        <f t="shared" si="9"/>
        <v>88</v>
      </c>
      <c r="AG30" s="21">
        <f t="shared" si="10"/>
        <v>311</v>
      </c>
      <c r="AH30" s="12">
        <f t="shared" si="11"/>
        <v>35.80886586067933</v>
      </c>
      <c r="AI30" s="12">
        <f t="shared" si="14"/>
        <v>35.8</v>
      </c>
      <c r="AJ30" s="12">
        <f t="shared" si="13"/>
        <v>36</v>
      </c>
      <c r="AK30" s="14" t="s">
        <v>105</v>
      </c>
    </row>
    <row r="31" spans="1:37" s="2" customFormat="1" ht="11.25">
      <c r="A31" s="25" t="s">
        <v>10</v>
      </c>
      <c r="B31" s="26" t="s">
        <v>123</v>
      </c>
      <c r="C31" s="27">
        <v>0</v>
      </c>
      <c r="D31" s="11">
        <v>1</v>
      </c>
      <c r="E31" s="5">
        <f t="shared" si="0"/>
        <v>0</v>
      </c>
      <c r="F31" s="31">
        <v>100</v>
      </c>
      <c r="G31" s="11">
        <v>0.5</v>
      </c>
      <c r="H31" s="5">
        <f t="shared" si="1"/>
        <v>50</v>
      </c>
      <c r="I31" s="31">
        <v>0</v>
      </c>
      <c r="J31" s="11">
        <v>1.5</v>
      </c>
      <c r="K31" s="5">
        <f t="shared" si="2"/>
        <v>0</v>
      </c>
      <c r="L31" s="27">
        <v>30</v>
      </c>
      <c r="M31" s="11">
        <v>1</v>
      </c>
      <c r="N31" s="5">
        <f t="shared" si="3"/>
        <v>30</v>
      </c>
      <c r="O31" s="27">
        <v>24</v>
      </c>
      <c r="P31" s="11">
        <v>0.5</v>
      </c>
      <c r="Q31" s="5">
        <f t="shared" si="4"/>
        <v>12</v>
      </c>
      <c r="R31" s="27">
        <v>70</v>
      </c>
      <c r="S31" s="11">
        <v>1</v>
      </c>
      <c r="T31" s="5">
        <f t="shared" si="5"/>
        <v>70</v>
      </c>
      <c r="U31" s="27">
        <v>6</v>
      </c>
      <c r="V31" s="11">
        <v>0.5</v>
      </c>
      <c r="W31" s="5">
        <f t="shared" si="6"/>
        <v>3</v>
      </c>
      <c r="X31" s="27">
        <v>0</v>
      </c>
      <c r="Y31" s="11">
        <v>2</v>
      </c>
      <c r="Z31" s="5">
        <f t="shared" si="15"/>
        <v>0</v>
      </c>
      <c r="AA31" s="27">
        <v>32</v>
      </c>
      <c r="AB31" s="3">
        <v>2</v>
      </c>
      <c r="AC31" s="5">
        <f t="shared" si="8"/>
        <v>64</v>
      </c>
      <c r="AD31" s="27">
        <v>87</v>
      </c>
      <c r="AE31" s="11">
        <v>1</v>
      </c>
      <c r="AF31" s="5">
        <f t="shared" si="9"/>
        <v>87</v>
      </c>
      <c r="AG31" s="21">
        <f t="shared" si="10"/>
        <v>316</v>
      </c>
      <c r="AH31" s="12">
        <f t="shared" si="11"/>
        <v>36.384571099597004</v>
      </c>
      <c r="AI31" s="12">
        <f t="shared" si="14"/>
        <v>36.4</v>
      </c>
      <c r="AJ31" s="12">
        <f t="shared" si="13"/>
        <v>36</v>
      </c>
      <c r="AK31" s="35" t="s">
        <v>104</v>
      </c>
    </row>
    <row r="32" spans="1:37" s="2" customFormat="1" ht="11.25">
      <c r="A32" s="25" t="s">
        <v>2</v>
      </c>
      <c r="B32" s="26" t="s">
        <v>123</v>
      </c>
      <c r="C32" s="27">
        <v>0</v>
      </c>
      <c r="D32" s="11">
        <v>1</v>
      </c>
      <c r="E32" s="5">
        <f t="shared" si="0"/>
        <v>0</v>
      </c>
      <c r="F32" s="31">
        <v>38</v>
      </c>
      <c r="G32" s="11">
        <v>0.5</v>
      </c>
      <c r="H32" s="5">
        <f t="shared" si="1"/>
        <v>19</v>
      </c>
      <c r="I32" s="31">
        <v>1</v>
      </c>
      <c r="J32" s="11">
        <v>1.5</v>
      </c>
      <c r="K32" s="5">
        <f t="shared" si="2"/>
        <v>1.5</v>
      </c>
      <c r="L32" s="27">
        <v>100</v>
      </c>
      <c r="M32" s="11">
        <v>1</v>
      </c>
      <c r="N32" s="5">
        <f t="shared" si="3"/>
        <v>100</v>
      </c>
      <c r="O32" s="27">
        <v>32</v>
      </c>
      <c r="P32" s="11">
        <v>0.5</v>
      </c>
      <c r="Q32" s="5">
        <f t="shared" si="4"/>
        <v>16</v>
      </c>
      <c r="R32" s="27">
        <v>86</v>
      </c>
      <c r="S32" s="11">
        <v>1</v>
      </c>
      <c r="T32" s="5">
        <f t="shared" si="5"/>
        <v>86</v>
      </c>
      <c r="U32" s="27">
        <v>0</v>
      </c>
      <c r="V32" s="11">
        <v>0.5</v>
      </c>
      <c r="W32" s="5">
        <f t="shared" si="6"/>
        <v>0</v>
      </c>
      <c r="X32" s="27">
        <v>0</v>
      </c>
      <c r="Y32" s="11">
        <v>2</v>
      </c>
      <c r="Z32" s="5">
        <f t="shared" si="15"/>
        <v>0</v>
      </c>
      <c r="AA32" s="27">
        <v>10</v>
      </c>
      <c r="AB32" s="3">
        <v>2</v>
      </c>
      <c r="AC32" s="5">
        <f t="shared" si="8"/>
        <v>20</v>
      </c>
      <c r="AD32" s="27">
        <v>49</v>
      </c>
      <c r="AE32" s="11">
        <v>1</v>
      </c>
      <c r="AF32" s="5">
        <f t="shared" si="9"/>
        <v>49</v>
      </c>
      <c r="AG32" s="21">
        <f t="shared" si="10"/>
        <v>291.5</v>
      </c>
      <c r="AH32" s="12">
        <f t="shared" si="11"/>
        <v>33.563615428900405</v>
      </c>
      <c r="AI32" s="12">
        <f t="shared" si="14"/>
        <v>33.6</v>
      </c>
      <c r="AJ32" s="12">
        <f t="shared" si="13"/>
        <v>34</v>
      </c>
      <c r="AK32" s="14" t="s">
        <v>92</v>
      </c>
    </row>
    <row r="33" spans="1:37" s="2" customFormat="1" ht="11.25">
      <c r="A33" s="25" t="s">
        <v>5</v>
      </c>
      <c r="B33" s="26" t="s">
        <v>123</v>
      </c>
      <c r="C33" s="27">
        <v>0</v>
      </c>
      <c r="D33" s="11">
        <v>1</v>
      </c>
      <c r="E33" s="5">
        <f t="shared" si="0"/>
        <v>0</v>
      </c>
      <c r="F33" s="31">
        <v>13</v>
      </c>
      <c r="G33" s="11">
        <v>0.5</v>
      </c>
      <c r="H33" s="5">
        <f t="shared" si="1"/>
        <v>6.5</v>
      </c>
      <c r="I33" s="31">
        <v>0</v>
      </c>
      <c r="J33" s="11">
        <v>1.5</v>
      </c>
      <c r="K33" s="5">
        <f t="shared" si="2"/>
        <v>0</v>
      </c>
      <c r="L33" s="27">
        <v>75</v>
      </c>
      <c r="M33" s="11">
        <v>1</v>
      </c>
      <c r="N33" s="5">
        <f t="shared" si="3"/>
        <v>75</v>
      </c>
      <c r="O33" s="27">
        <v>31</v>
      </c>
      <c r="P33" s="11">
        <v>0.5</v>
      </c>
      <c r="Q33" s="5">
        <f t="shared" si="4"/>
        <v>15.5</v>
      </c>
      <c r="R33" s="27">
        <v>100</v>
      </c>
      <c r="S33" s="11">
        <v>1</v>
      </c>
      <c r="T33" s="5">
        <f t="shared" si="5"/>
        <v>100</v>
      </c>
      <c r="U33" s="27">
        <v>0</v>
      </c>
      <c r="V33" s="11">
        <v>0.5</v>
      </c>
      <c r="W33" s="5">
        <f t="shared" si="6"/>
        <v>0</v>
      </c>
      <c r="X33" s="27">
        <v>0</v>
      </c>
      <c r="Y33" s="11">
        <v>2</v>
      </c>
      <c r="Z33" s="5">
        <f t="shared" si="15"/>
        <v>0</v>
      </c>
      <c r="AA33" s="27">
        <v>13</v>
      </c>
      <c r="AB33" s="3">
        <v>2</v>
      </c>
      <c r="AC33" s="5">
        <f t="shared" si="8"/>
        <v>26</v>
      </c>
      <c r="AD33" s="27">
        <v>53</v>
      </c>
      <c r="AE33" s="11">
        <v>1</v>
      </c>
      <c r="AF33" s="5">
        <f t="shared" si="9"/>
        <v>53</v>
      </c>
      <c r="AG33" s="21">
        <f t="shared" si="10"/>
        <v>276</v>
      </c>
      <c r="AH33" s="12">
        <f t="shared" si="11"/>
        <v>31.778929188255614</v>
      </c>
      <c r="AI33" s="12">
        <f t="shared" si="14"/>
        <v>31.8</v>
      </c>
      <c r="AJ33" s="12">
        <f t="shared" si="13"/>
        <v>32</v>
      </c>
      <c r="AK33" s="14" t="s">
        <v>93</v>
      </c>
    </row>
    <row r="34" spans="1:37" s="2" customFormat="1" ht="11.25">
      <c r="A34" s="25" t="s">
        <v>28</v>
      </c>
      <c r="B34" s="26" t="s">
        <v>123</v>
      </c>
      <c r="C34" s="27">
        <v>12</v>
      </c>
      <c r="D34" s="11">
        <v>1</v>
      </c>
      <c r="E34" s="5">
        <f t="shared" si="0"/>
        <v>12</v>
      </c>
      <c r="F34" s="31">
        <v>27</v>
      </c>
      <c r="G34" s="11">
        <v>0.5</v>
      </c>
      <c r="H34" s="5">
        <f t="shared" si="1"/>
        <v>13.5</v>
      </c>
      <c r="I34" s="31">
        <v>2</v>
      </c>
      <c r="J34" s="11">
        <v>1.5</v>
      </c>
      <c r="K34" s="5">
        <f t="shared" si="2"/>
        <v>3</v>
      </c>
      <c r="L34" s="27">
        <v>44</v>
      </c>
      <c r="M34" s="11">
        <v>1</v>
      </c>
      <c r="N34" s="5">
        <f t="shared" si="3"/>
        <v>44</v>
      </c>
      <c r="O34" s="27">
        <v>66</v>
      </c>
      <c r="P34" s="11">
        <v>0.5</v>
      </c>
      <c r="Q34" s="5">
        <f t="shared" si="4"/>
        <v>33</v>
      </c>
      <c r="R34" s="27">
        <v>37</v>
      </c>
      <c r="S34" s="11">
        <v>1</v>
      </c>
      <c r="T34" s="5">
        <f t="shared" si="5"/>
        <v>37</v>
      </c>
      <c r="U34" s="27">
        <v>10</v>
      </c>
      <c r="V34" s="11">
        <v>0.5</v>
      </c>
      <c r="W34" s="5">
        <f t="shared" si="6"/>
        <v>5</v>
      </c>
      <c r="X34" s="27">
        <v>0</v>
      </c>
      <c r="Y34" s="11">
        <v>2</v>
      </c>
      <c r="Z34" s="5">
        <f t="shared" si="15"/>
        <v>0</v>
      </c>
      <c r="AA34" s="27">
        <v>23</v>
      </c>
      <c r="AB34" s="3">
        <v>2</v>
      </c>
      <c r="AC34" s="5">
        <f t="shared" si="8"/>
        <v>46</v>
      </c>
      <c r="AD34" s="27">
        <v>75</v>
      </c>
      <c r="AE34" s="11">
        <v>1</v>
      </c>
      <c r="AF34" s="5">
        <f t="shared" si="9"/>
        <v>75</v>
      </c>
      <c r="AG34" s="21">
        <f t="shared" si="10"/>
        <v>268.5</v>
      </c>
      <c r="AH34" s="12">
        <f t="shared" si="11"/>
        <v>30.9153713298791</v>
      </c>
      <c r="AI34" s="12">
        <f t="shared" si="14"/>
        <v>30.9</v>
      </c>
      <c r="AJ34" s="12">
        <f t="shared" si="13"/>
        <v>31</v>
      </c>
      <c r="AK34" s="16" t="s">
        <v>107</v>
      </c>
    </row>
    <row r="35" spans="1:37" s="2" customFormat="1" ht="11.25">
      <c r="A35" s="25" t="s">
        <v>21</v>
      </c>
      <c r="B35" s="26" t="s">
        <v>123</v>
      </c>
      <c r="C35" s="27">
        <v>10</v>
      </c>
      <c r="D35" s="11">
        <v>1</v>
      </c>
      <c r="E35" s="5">
        <f t="shared" si="0"/>
        <v>10</v>
      </c>
      <c r="F35" s="31">
        <v>38</v>
      </c>
      <c r="G35" s="11">
        <v>0.5</v>
      </c>
      <c r="H35" s="5">
        <f t="shared" si="1"/>
        <v>19</v>
      </c>
      <c r="I35" s="31">
        <v>1</v>
      </c>
      <c r="J35" s="11">
        <v>1.5</v>
      </c>
      <c r="K35" s="5">
        <f t="shared" si="2"/>
        <v>1.5</v>
      </c>
      <c r="L35" s="27">
        <v>36</v>
      </c>
      <c r="M35" s="11">
        <v>1</v>
      </c>
      <c r="N35" s="5">
        <f t="shared" si="3"/>
        <v>36</v>
      </c>
      <c r="O35" s="27">
        <v>25</v>
      </c>
      <c r="P35" s="11">
        <v>0.5</v>
      </c>
      <c r="Q35" s="5">
        <f t="shared" si="4"/>
        <v>12.5</v>
      </c>
      <c r="R35" s="27">
        <v>21</v>
      </c>
      <c r="S35" s="11">
        <v>1</v>
      </c>
      <c r="T35" s="5">
        <f t="shared" si="5"/>
        <v>21</v>
      </c>
      <c r="U35" s="27">
        <v>57</v>
      </c>
      <c r="V35" s="11">
        <v>0.5</v>
      </c>
      <c r="W35" s="5">
        <f t="shared" si="6"/>
        <v>28.5</v>
      </c>
      <c r="X35" s="27">
        <v>0</v>
      </c>
      <c r="Y35" s="11">
        <v>2</v>
      </c>
      <c r="Z35" s="5">
        <f t="shared" si="15"/>
        <v>0</v>
      </c>
      <c r="AA35" s="27">
        <v>31</v>
      </c>
      <c r="AB35" s="3">
        <v>2</v>
      </c>
      <c r="AC35" s="5">
        <f t="shared" si="8"/>
        <v>62</v>
      </c>
      <c r="AD35" s="27">
        <v>75</v>
      </c>
      <c r="AE35" s="11">
        <v>1</v>
      </c>
      <c r="AF35" s="5">
        <f t="shared" si="9"/>
        <v>75</v>
      </c>
      <c r="AG35" s="21">
        <f t="shared" si="10"/>
        <v>265.5</v>
      </c>
      <c r="AH35" s="12">
        <f t="shared" si="11"/>
        <v>30.569948186528496</v>
      </c>
      <c r="AI35" s="12">
        <f t="shared" si="14"/>
        <v>30.6</v>
      </c>
      <c r="AJ35" s="12">
        <f t="shared" si="13"/>
        <v>31</v>
      </c>
      <c r="AK35" s="16" t="s">
        <v>106</v>
      </c>
    </row>
    <row r="36" spans="1:37" s="2" customFormat="1" ht="11.25">
      <c r="A36" s="25" t="s">
        <v>32</v>
      </c>
      <c r="B36" s="26" t="s">
        <v>123</v>
      </c>
      <c r="C36" s="27">
        <v>12</v>
      </c>
      <c r="D36" s="11">
        <v>1</v>
      </c>
      <c r="E36" s="5">
        <f t="shared" si="0"/>
        <v>12</v>
      </c>
      <c r="F36" s="31">
        <v>54</v>
      </c>
      <c r="G36" s="11">
        <v>0.5</v>
      </c>
      <c r="H36" s="5">
        <f t="shared" si="1"/>
        <v>27</v>
      </c>
      <c r="I36" s="31">
        <v>1</v>
      </c>
      <c r="J36" s="11">
        <v>1.5</v>
      </c>
      <c r="K36" s="5">
        <f t="shared" si="2"/>
        <v>1.5</v>
      </c>
      <c r="L36" s="27">
        <v>25</v>
      </c>
      <c r="M36" s="11">
        <v>1</v>
      </c>
      <c r="N36" s="5">
        <f t="shared" si="3"/>
        <v>25</v>
      </c>
      <c r="O36" s="27">
        <v>67</v>
      </c>
      <c r="P36" s="11">
        <v>0.5</v>
      </c>
      <c r="Q36" s="5">
        <f t="shared" si="4"/>
        <v>33.5</v>
      </c>
      <c r="R36" s="27">
        <v>69</v>
      </c>
      <c r="S36" s="11">
        <v>1</v>
      </c>
      <c r="T36" s="5">
        <f t="shared" si="5"/>
        <v>69</v>
      </c>
      <c r="U36" s="27">
        <v>0</v>
      </c>
      <c r="V36" s="11">
        <v>0.5</v>
      </c>
      <c r="W36" s="5">
        <f t="shared" si="6"/>
        <v>0</v>
      </c>
      <c r="X36" s="27">
        <v>0</v>
      </c>
      <c r="Y36" s="11">
        <v>2</v>
      </c>
      <c r="Z36" s="5">
        <f t="shared" si="15"/>
        <v>0</v>
      </c>
      <c r="AA36" s="27">
        <v>18</v>
      </c>
      <c r="AB36" s="3">
        <v>2</v>
      </c>
      <c r="AC36" s="5">
        <f t="shared" si="8"/>
        <v>36</v>
      </c>
      <c r="AD36" s="27">
        <v>65</v>
      </c>
      <c r="AE36" s="11">
        <v>1</v>
      </c>
      <c r="AF36" s="5">
        <f t="shared" si="9"/>
        <v>65</v>
      </c>
      <c r="AG36" s="21">
        <f t="shared" si="10"/>
        <v>269</v>
      </c>
      <c r="AH36" s="12">
        <f t="shared" si="11"/>
        <v>30.97294185377087</v>
      </c>
      <c r="AI36" s="12">
        <f t="shared" si="14"/>
        <v>31</v>
      </c>
      <c r="AJ36" s="12">
        <f t="shared" si="13"/>
        <v>31</v>
      </c>
      <c r="AK36" s="16" t="s">
        <v>94</v>
      </c>
    </row>
    <row r="37" spans="1:37" s="2" customFormat="1" ht="11.25">
      <c r="A37" s="25" t="s">
        <v>27</v>
      </c>
      <c r="B37" s="26" t="s">
        <v>123</v>
      </c>
      <c r="C37" s="27">
        <v>3</v>
      </c>
      <c r="D37" s="11">
        <v>1</v>
      </c>
      <c r="E37" s="5">
        <f t="shared" si="0"/>
        <v>3</v>
      </c>
      <c r="F37" s="31">
        <v>16</v>
      </c>
      <c r="G37" s="11">
        <v>0.5</v>
      </c>
      <c r="H37" s="5">
        <f t="shared" si="1"/>
        <v>8</v>
      </c>
      <c r="I37" s="31">
        <v>3</v>
      </c>
      <c r="J37" s="11">
        <v>1.5</v>
      </c>
      <c r="K37" s="5">
        <f t="shared" si="2"/>
        <v>4.5</v>
      </c>
      <c r="L37" s="27">
        <v>38</v>
      </c>
      <c r="M37" s="11">
        <v>1</v>
      </c>
      <c r="N37" s="5">
        <f t="shared" si="3"/>
        <v>38</v>
      </c>
      <c r="O37" s="27">
        <v>89</v>
      </c>
      <c r="P37" s="11">
        <v>0.5</v>
      </c>
      <c r="Q37" s="5">
        <f t="shared" si="4"/>
        <v>44.5</v>
      </c>
      <c r="R37" s="27">
        <v>46</v>
      </c>
      <c r="S37" s="11">
        <v>1</v>
      </c>
      <c r="T37" s="5">
        <f t="shared" si="5"/>
        <v>46</v>
      </c>
      <c r="U37" s="27">
        <v>0</v>
      </c>
      <c r="V37" s="11">
        <v>0.5</v>
      </c>
      <c r="W37" s="5">
        <f t="shared" si="6"/>
        <v>0</v>
      </c>
      <c r="X37" s="27">
        <v>0</v>
      </c>
      <c r="Y37" s="11">
        <v>2</v>
      </c>
      <c r="Z37" s="5">
        <f t="shared" si="15"/>
        <v>0</v>
      </c>
      <c r="AA37" s="27">
        <v>20</v>
      </c>
      <c r="AB37" s="3">
        <v>2</v>
      </c>
      <c r="AC37" s="5">
        <f t="shared" si="8"/>
        <v>40</v>
      </c>
      <c r="AD37" s="27">
        <v>75</v>
      </c>
      <c r="AE37" s="11">
        <v>1</v>
      </c>
      <c r="AF37" s="5">
        <f t="shared" si="9"/>
        <v>75</v>
      </c>
      <c r="AG37" s="21">
        <f t="shared" si="10"/>
        <v>259</v>
      </c>
      <c r="AH37" s="12">
        <f t="shared" si="11"/>
        <v>29.82153137593552</v>
      </c>
      <c r="AI37" s="12">
        <f t="shared" si="14"/>
        <v>29.8</v>
      </c>
      <c r="AJ37" s="12">
        <f t="shared" si="13"/>
        <v>30</v>
      </c>
      <c r="AK37" s="14" t="s">
        <v>108</v>
      </c>
    </row>
    <row r="38" spans="1:37" s="2" customFormat="1" ht="11.25">
      <c r="A38" s="25" t="s">
        <v>30</v>
      </c>
      <c r="B38" s="26" t="s">
        <v>123</v>
      </c>
      <c r="C38" s="27">
        <v>10</v>
      </c>
      <c r="D38" s="11">
        <v>1</v>
      </c>
      <c r="E38" s="5">
        <f t="shared" si="0"/>
        <v>10</v>
      </c>
      <c r="F38" s="31">
        <v>46</v>
      </c>
      <c r="G38" s="11">
        <v>0.5</v>
      </c>
      <c r="H38" s="5">
        <f t="shared" si="1"/>
        <v>23</v>
      </c>
      <c r="I38" s="31">
        <v>2</v>
      </c>
      <c r="J38" s="11">
        <v>1.5</v>
      </c>
      <c r="K38" s="5">
        <f t="shared" si="2"/>
        <v>3</v>
      </c>
      <c r="L38" s="27">
        <v>36</v>
      </c>
      <c r="M38" s="11">
        <v>1</v>
      </c>
      <c r="N38" s="5">
        <f t="shared" si="3"/>
        <v>36</v>
      </c>
      <c r="O38" s="27">
        <v>69</v>
      </c>
      <c r="P38" s="11">
        <v>0.5</v>
      </c>
      <c r="Q38" s="5">
        <f t="shared" si="4"/>
        <v>34.5</v>
      </c>
      <c r="R38" s="27">
        <v>41</v>
      </c>
      <c r="S38" s="11">
        <v>1</v>
      </c>
      <c r="T38" s="5">
        <f t="shared" si="5"/>
        <v>41</v>
      </c>
      <c r="U38" s="27">
        <v>0</v>
      </c>
      <c r="V38" s="11">
        <v>0.5</v>
      </c>
      <c r="W38" s="5">
        <f t="shared" si="6"/>
        <v>0</v>
      </c>
      <c r="X38" s="27">
        <v>0</v>
      </c>
      <c r="Y38" s="11">
        <v>2</v>
      </c>
      <c r="Z38" s="5">
        <f t="shared" si="15"/>
        <v>0</v>
      </c>
      <c r="AA38" s="27">
        <v>17</v>
      </c>
      <c r="AB38" s="3">
        <v>2</v>
      </c>
      <c r="AC38" s="5">
        <f t="shared" si="8"/>
        <v>34</v>
      </c>
      <c r="AD38" s="27">
        <v>70</v>
      </c>
      <c r="AE38" s="11">
        <v>1</v>
      </c>
      <c r="AF38" s="5">
        <f t="shared" si="9"/>
        <v>70</v>
      </c>
      <c r="AG38" s="21">
        <f t="shared" si="10"/>
        <v>251.5</v>
      </c>
      <c r="AH38" s="12">
        <f t="shared" si="11"/>
        <v>28.957973517559008</v>
      </c>
      <c r="AI38" s="12">
        <f t="shared" si="14"/>
        <v>29</v>
      </c>
      <c r="AJ38" s="12">
        <f t="shared" si="13"/>
        <v>29</v>
      </c>
      <c r="AK38" s="17" t="s">
        <v>109</v>
      </c>
    </row>
    <row r="40" ht="15.75">
      <c r="A40" s="1" t="s">
        <v>57</v>
      </c>
    </row>
    <row r="42" spans="1:37" s="4" customFormat="1" ht="68.25" customHeight="1">
      <c r="A42" s="37" t="s">
        <v>0</v>
      </c>
      <c r="B42" s="8" t="s">
        <v>1</v>
      </c>
      <c r="C42" s="6" t="s">
        <v>42</v>
      </c>
      <c r="D42" s="3" t="s">
        <v>40</v>
      </c>
      <c r="E42" s="6" t="s">
        <v>71</v>
      </c>
      <c r="F42" s="9" t="s">
        <v>33</v>
      </c>
      <c r="G42" s="3" t="s">
        <v>40</v>
      </c>
      <c r="H42" s="9" t="s">
        <v>72</v>
      </c>
      <c r="I42" s="9" t="s">
        <v>34</v>
      </c>
      <c r="J42" s="3" t="s">
        <v>40</v>
      </c>
      <c r="K42" s="9" t="s">
        <v>73</v>
      </c>
      <c r="L42" s="9" t="s">
        <v>35</v>
      </c>
      <c r="M42" s="3" t="s">
        <v>40</v>
      </c>
      <c r="N42" s="9" t="s">
        <v>73</v>
      </c>
      <c r="O42" s="9" t="s">
        <v>36</v>
      </c>
      <c r="P42" s="3" t="s">
        <v>40</v>
      </c>
      <c r="Q42" s="9" t="s">
        <v>74</v>
      </c>
      <c r="R42" s="9" t="s">
        <v>37</v>
      </c>
      <c r="S42" s="3" t="s">
        <v>40</v>
      </c>
      <c r="T42" s="9" t="s">
        <v>75</v>
      </c>
      <c r="U42" s="10" t="s">
        <v>38</v>
      </c>
      <c r="V42" s="3" t="s">
        <v>40</v>
      </c>
      <c r="W42" s="10" t="s">
        <v>76</v>
      </c>
      <c r="X42" s="9" t="s">
        <v>39</v>
      </c>
      <c r="Y42" s="3" t="s">
        <v>40</v>
      </c>
      <c r="Z42" s="9" t="s">
        <v>77</v>
      </c>
      <c r="AA42" s="18" t="s">
        <v>46</v>
      </c>
      <c r="AB42" s="19" t="s">
        <v>40</v>
      </c>
      <c r="AC42" s="18" t="s">
        <v>78</v>
      </c>
      <c r="AD42" s="9" t="s">
        <v>47</v>
      </c>
      <c r="AE42" s="11" t="s">
        <v>40</v>
      </c>
      <c r="AF42" s="9" t="s">
        <v>79</v>
      </c>
      <c r="AG42" s="20" t="s">
        <v>55</v>
      </c>
      <c r="AH42" s="3" t="s">
        <v>41</v>
      </c>
      <c r="AI42" s="9" t="s">
        <v>43</v>
      </c>
      <c r="AJ42" s="6" t="s">
        <v>43</v>
      </c>
      <c r="AK42" s="13" t="s">
        <v>110</v>
      </c>
    </row>
    <row r="43" spans="1:37" s="4" customFormat="1" ht="12" customHeight="1">
      <c r="A43" s="38"/>
      <c r="B43" s="8"/>
      <c r="C43" s="6"/>
      <c r="D43" s="3"/>
      <c r="E43" s="24" t="s">
        <v>61</v>
      </c>
      <c r="F43" s="9"/>
      <c r="G43" s="3"/>
      <c r="H43" s="24" t="s">
        <v>62</v>
      </c>
      <c r="I43" s="24"/>
      <c r="J43" s="24"/>
      <c r="K43" s="24" t="s">
        <v>63</v>
      </c>
      <c r="L43" s="24"/>
      <c r="M43" s="24"/>
      <c r="N43" s="24" t="s">
        <v>64</v>
      </c>
      <c r="O43" s="24"/>
      <c r="P43" s="24"/>
      <c r="Q43" s="24" t="s">
        <v>65</v>
      </c>
      <c r="R43" s="24"/>
      <c r="S43" s="24"/>
      <c r="T43" s="24" t="s">
        <v>66</v>
      </c>
      <c r="U43" s="24"/>
      <c r="V43" s="24"/>
      <c r="W43" s="24" t="s">
        <v>67</v>
      </c>
      <c r="X43" s="24"/>
      <c r="Y43" s="24"/>
      <c r="Z43" s="24" t="s">
        <v>68</v>
      </c>
      <c r="AA43" s="24"/>
      <c r="AB43" s="24"/>
      <c r="AC43" s="24" t="s">
        <v>69</v>
      </c>
      <c r="AD43" s="24"/>
      <c r="AE43" s="24"/>
      <c r="AF43" s="24" t="s">
        <v>70</v>
      </c>
      <c r="AG43" s="20"/>
      <c r="AH43" s="3"/>
      <c r="AI43" s="9"/>
      <c r="AJ43" s="6"/>
      <c r="AK43" s="13"/>
    </row>
    <row r="44" spans="1:37" s="2" customFormat="1" ht="11.25">
      <c r="A44" s="25" t="s">
        <v>15</v>
      </c>
      <c r="B44" s="7" t="s">
        <v>4</v>
      </c>
      <c r="C44" s="27">
        <v>45</v>
      </c>
      <c r="D44" s="11">
        <v>1</v>
      </c>
      <c r="E44" s="5">
        <f aca="true" t="shared" si="16" ref="E44:E61">C44*D44</f>
        <v>45</v>
      </c>
      <c r="F44" s="27">
        <v>60</v>
      </c>
      <c r="G44" s="11">
        <v>0.5</v>
      </c>
      <c r="H44" s="5">
        <f aca="true" t="shared" si="17" ref="H44:H61">F44*G44</f>
        <v>30</v>
      </c>
      <c r="I44" s="27">
        <v>100</v>
      </c>
      <c r="J44" s="11">
        <v>1.5</v>
      </c>
      <c r="K44" s="5">
        <f aca="true" t="shared" si="18" ref="K44:K61">I44*J44</f>
        <v>150</v>
      </c>
      <c r="L44" s="27">
        <v>64</v>
      </c>
      <c r="M44" s="11">
        <v>1</v>
      </c>
      <c r="N44" s="5">
        <f aca="true" t="shared" si="19" ref="N44:N61">L44*M44</f>
        <v>64</v>
      </c>
      <c r="O44" s="27">
        <v>86</v>
      </c>
      <c r="P44" s="11">
        <v>0.5</v>
      </c>
      <c r="Q44" s="5">
        <f aca="true" t="shared" si="20" ref="Q44:Q61">O44*P44</f>
        <v>43</v>
      </c>
      <c r="R44" s="27">
        <v>47</v>
      </c>
      <c r="S44" s="11">
        <v>1</v>
      </c>
      <c r="T44" s="5">
        <f aca="true" t="shared" si="21" ref="T44:T61">R44*S44</f>
        <v>47</v>
      </c>
      <c r="U44" s="27">
        <v>75</v>
      </c>
      <c r="V44" s="11">
        <v>0.5</v>
      </c>
      <c r="W44" s="5">
        <f aca="true" t="shared" si="22" ref="W44:W61">U44*V44</f>
        <v>37.5</v>
      </c>
      <c r="X44" s="27">
        <v>80</v>
      </c>
      <c r="Y44" s="11">
        <v>2</v>
      </c>
      <c r="Z44" s="5">
        <f aca="true" t="shared" si="23" ref="Z44:Z61">X44*Y44</f>
        <v>160</v>
      </c>
      <c r="AA44" s="27">
        <v>96</v>
      </c>
      <c r="AB44" s="3">
        <v>2</v>
      </c>
      <c r="AC44" s="5">
        <f aca="true" t="shared" si="24" ref="AC44:AC61">AA44*AB44</f>
        <v>192</v>
      </c>
      <c r="AD44" s="27">
        <v>100</v>
      </c>
      <c r="AE44" s="11">
        <v>1</v>
      </c>
      <c r="AF44" s="5">
        <f aca="true" t="shared" si="25" ref="AF44:AF61">AD44*AE44</f>
        <v>100</v>
      </c>
      <c r="AG44" s="21">
        <f aca="true" t="shared" si="26" ref="AG44:AG61">SUM(E44+H44+K44+N44+Q44+T44+W44+Z44+AC44+AF44)</f>
        <v>868.5</v>
      </c>
      <c r="AH44" s="12">
        <f aca="true" t="shared" si="27" ref="AH44:AH61">AG44*100/868.5</f>
        <v>100</v>
      </c>
      <c r="AI44" s="12">
        <f aca="true" t="shared" si="28" ref="AI44:AI52">ROUND(AH44,1)</f>
        <v>100</v>
      </c>
      <c r="AJ44" s="12">
        <f aca="true" t="shared" si="29" ref="AJ44:AJ61">ROUND(AI44,0)</f>
        <v>100</v>
      </c>
      <c r="AK44" s="14" t="s">
        <v>48</v>
      </c>
    </row>
    <row r="45" spans="1:37" s="2" customFormat="1" ht="11.25">
      <c r="A45" s="25" t="s">
        <v>8</v>
      </c>
      <c r="B45" s="7" t="s">
        <v>4</v>
      </c>
      <c r="C45" s="27">
        <v>23</v>
      </c>
      <c r="D45" s="11">
        <v>1</v>
      </c>
      <c r="E45" s="5">
        <f t="shared" si="16"/>
        <v>23</v>
      </c>
      <c r="F45" s="31">
        <v>50</v>
      </c>
      <c r="G45" s="11">
        <v>0.5</v>
      </c>
      <c r="H45" s="5">
        <f t="shared" si="17"/>
        <v>25</v>
      </c>
      <c r="I45" s="31">
        <v>37</v>
      </c>
      <c r="J45" s="11">
        <v>1.5</v>
      </c>
      <c r="K45" s="5">
        <f t="shared" si="18"/>
        <v>55.5</v>
      </c>
      <c r="L45" s="27">
        <v>58</v>
      </c>
      <c r="M45" s="11">
        <v>1</v>
      </c>
      <c r="N45" s="5">
        <f t="shared" si="19"/>
        <v>58</v>
      </c>
      <c r="O45" s="27">
        <v>78</v>
      </c>
      <c r="P45" s="11">
        <v>0.5</v>
      </c>
      <c r="Q45" s="5">
        <f t="shared" si="20"/>
        <v>39</v>
      </c>
      <c r="R45" s="27">
        <v>36</v>
      </c>
      <c r="S45" s="11">
        <v>1</v>
      </c>
      <c r="T45" s="5">
        <f t="shared" si="21"/>
        <v>36</v>
      </c>
      <c r="U45" s="27">
        <v>57</v>
      </c>
      <c r="V45" s="11">
        <v>0.5</v>
      </c>
      <c r="W45" s="5">
        <f t="shared" si="22"/>
        <v>28.5</v>
      </c>
      <c r="X45" s="27">
        <v>100</v>
      </c>
      <c r="Y45" s="11">
        <v>2</v>
      </c>
      <c r="Z45" s="5">
        <f t="shared" si="23"/>
        <v>200</v>
      </c>
      <c r="AA45" s="27">
        <v>95</v>
      </c>
      <c r="AB45" s="3">
        <v>2</v>
      </c>
      <c r="AC45" s="5">
        <f t="shared" si="24"/>
        <v>190</v>
      </c>
      <c r="AD45" s="27">
        <v>99</v>
      </c>
      <c r="AE45" s="11">
        <v>1</v>
      </c>
      <c r="AF45" s="5">
        <f t="shared" si="25"/>
        <v>99</v>
      </c>
      <c r="AG45" s="21">
        <f t="shared" si="26"/>
        <v>754</v>
      </c>
      <c r="AH45" s="12">
        <f t="shared" si="27"/>
        <v>86.81635002878527</v>
      </c>
      <c r="AI45" s="12">
        <f t="shared" si="28"/>
        <v>86.8</v>
      </c>
      <c r="AJ45" s="12">
        <f t="shared" si="29"/>
        <v>87</v>
      </c>
      <c r="AK45" s="17" t="s">
        <v>81</v>
      </c>
    </row>
    <row r="46" spans="1:37" s="2" customFormat="1" ht="11.25">
      <c r="A46" s="25" t="s">
        <v>11</v>
      </c>
      <c r="B46" s="7" t="s">
        <v>4</v>
      </c>
      <c r="C46" s="27">
        <v>19</v>
      </c>
      <c r="D46" s="11">
        <v>1</v>
      </c>
      <c r="E46" s="5">
        <f t="shared" si="16"/>
        <v>19</v>
      </c>
      <c r="F46" s="31">
        <v>45</v>
      </c>
      <c r="G46" s="11">
        <v>0.5</v>
      </c>
      <c r="H46" s="5">
        <f t="shared" si="17"/>
        <v>22.5</v>
      </c>
      <c r="I46" s="31">
        <v>96</v>
      </c>
      <c r="J46" s="11">
        <v>1.5</v>
      </c>
      <c r="K46" s="5">
        <f t="shared" si="18"/>
        <v>144</v>
      </c>
      <c r="L46" s="27">
        <v>41</v>
      </c>
      <c r="M46" s="11">
        <v>1</v>
      </c>
      <c r="N46" s="5">
        <f t="shared" si="19"/>
        <v>41</v>
      </c>
      <c r="O46" s="27">
        <v>100</v>
      </c>
      <c r="P46" s="11">
        <v>0.5</v>
      </c>
      <c r="Q46" s="5">
        <f t="shared" si="20"/>
        <v>50</v>
      </c>
      <c r="R46" s="27">
        <v>31</v>
      </c>
      <c r="S46" s="11">
        <v>1</v>
      </c>
      <c r="T46" s="5">
        <f t="shared" si="21"/>
        <v>31</v>
      </c>
      <c r="U46" s="27">
        <v>31</v>
      </c>
      <c r="V46" s="11">
        <v>0.5</v>
      </c>
      <c r="W46" s="5">
        <f t="shared" si="22"/>
        <v>15.5</v>
      </c>
      <c r="X46" s="27">
        <v>28</v>
      </c>
      <c r="Y46" s="11">
        <v>2</v>
      </c>
      <c r="Z46" s="5">
        <f t="shared" si="23"/>
        <v>56</v>
      </c>
      <c r="AA46" s="27">
        <v>100</v>
      </c>
      <c r="AB46" s="3">
        <v>2</v>
      </c>
      <c r="AC46" s="5">
        <f t="shared" si="24"/>
        <v>200</v>
      </c>
      <c r="AD46" s="27">
        <v>100</v>
      </c>
      <c r="AE46" s="11">
        <v>1</v>
      </c>
      <c r="AF46" s="5">
        <f t="shared" si="25"/>
        <v>100</v>
      </c>
      <c r="AG46" s="21">
        <f t="shared" si="26"/>
        <v>679</v>
      </c>
      <c r="AH46" s="12">
        <f t="shared" si="27"/>
        <v>78.18077144502016</v>
      </c>
      <c r="AI46" s="12">
        <f t="shared" si="28"/>
        <v>78.2</v>
      </c>
      <c r="AJ46" s="12">
        <f t="shared" si="29"/>
        <v>78</v>
      </c>
      <c r="AK46" s="17" t="s">
        <v>82</v>
      </c>
    </row>
    <row r="47" spans="1:37" s="2" customFormat="1" ht="11.25">
      <c r="A47" s="25" t="s">
        <v>12</v>
      </c>
      <c r="B47" s="7" t="s">
        <v>4</v>
      </c>
      <c r="C47" s="27">
        <v>43</v>
      </c>
      <c r="D47" s="11">
        <v>1</v>
      </c>
      <c r="E47" s="5">
        <f t="shared" si="16"/>
        <v>43</v>
      </c>
      <c r="F47" s="31">
        <v>45</v>
      </c>
      <c r="G47" s="11">
        <v>0.5</v>
      </c>
      <c r="H47" s="5">
        <f t="shared" si="17"/>
        <v>22.5</v>
      </c>
      <c r="I47" s="31">
        <v>36</v>
      </c>
      <c r="J47" s="11">
        <v>1.5</v>
      </c>
      <c r="K47" s="5">
        <f t="shared" si="18"/>
        <v>54</v>
      </c>
      <c r="L47" s="27">
        <v>72</v>
      </c>
      <c r="M47" s="11">
        <v>1</v>
      </c>
      <c r="N47" s="5">
        <f t="shared" si="19"/>
        <v>72</v>
      </c>
      <c r="O47" s="27">
        <v>58</v>
      </c>
      <c r="P47" s="11">
        <v>0.5</v>
      </c>
      <c r="Q47" s="5">
        <f t="shared" si="20"/>
        <v>29</v>
      </c>
      <c r="R47" s="27">
        <v>36</v>
      </c>
      <c r="S47" s="11">
        <v>1</v>
      </c>
      <c r="T47" s="5">
        <f t="shared" si="21"/>
        <v>36</v>
      </c>
      <c r="U47" s="27">
        <v>0</v>
      </c>
      <c r="V47" s="11">
        <v>0.5</v>
      </c>
      <c r="W47" s="5">
        <f t="shared" si="22"/>
        <v>0</v>
      </c>
      <c r="X47" s="27">
        <v>11</v>
      </c>
      <c r="Y47" s="11">
        <v>2</v>
      </c>
      <c r="Z47" s="5">
        <f t="shared" si="23"/>
        <v>22</v>
      </c>
      <c r="AA47" s="27">
        <v>72</v>
      </c>
      <c r="AB47" s="3">
        <v>2</v>
      </c>
      <c r="AC47" s="5">
        <f t="shared" si="24"/>
        <v>144</v>
      </c>
      <c r="AD47" s="27">
        <v>98</v>
      </c>
      <c r="AE47" s="11">
        <v>1</v>
      </c>
      <c r="AF47" s="5">
        <f t="shared" si="25"/>
        <v>98</v>
      </c>
      <c r="AG47" s="21">
        <f t="shared" si="26"/>
        <v>520.5</v>
      </c>
      <c r="AH47" s="12">
        <f t="shared" si="27"/>
        <v>59.93091537132988</v>
      </c>
      <c r="AI47" s="12">
        <f t="shared" si="28"/>
        <v>59.9</v>
      </c>
      <c r="AJ47" s="12">
        <f t="shared" si="29"/>
        <v>60</v>
      </c>
      <c r="AK47" s="14" t="s">
        <v>49</v>
      </c>
    </row>
    <row r="48" spans="1:37" s="2" customFormat="1" ht="11.25">
      <c r="A48" s="25" t="s">
        <v>16</v>
      </c>
      <c r="B48" s="7" t="s">
        <v>4</v>
      </c>
      <c r="C48" s="27">
        <v>23</v>
      </c>
      <c r="D48" s="11">
        <v>1</v>
      </c>
      <c r="E48" s="5">
        <f t="shared" si="16"/>
        <v>23</v>
      </c>
      <c r="F48" s="31">
        <v>70</v>
      </c>
      <c r="G48" s="11">
        <v>0.5</v>
      </c>
      <c r="H48" s="5">
        <f t="shared" si="17"/>
        <v>35</v>
      </c>
      <c r="I48" s="31">
        <v>21</v>
      </c>
      <c r="J48" s="11">
        <v>1.5</v>
      </c>
      <c r="K48" s="5">
        <f t="shared" si="18"/>
        <v>31.5</v>
      </c>
      <c r="L48" s="27">
        <v>57</v>
      </c>
      <c r="M48" s="11">
        <v>1</v>
      </c>
      <c r="N48" s="5">
        <f t="shared" si="19"/>
        <v>57</v>
      </c>
      <c r="O48" s="27">
        <v>99</v>
      </c>
      <c r="P48" s="11">
        <v>0.5</v>
      </c>
      <c r="Q48" s="5">
        <f t="shared" si="20"/>
        <v>49.5</v>
      </c>
      <c r="R48" s="27">
        <v>57</v>
      </c>
      <c r="S48" s="11">
        <v>1</v>
      </c>
      <c r="T48" s="5">
        <f t="shared" si="21"/>
        <v>57</v>
      </c>
      <c r="U48" s="27">
        <v>4</v>
      </c>
      <c r="V48" s="11">
        <v>0.5</v>
      </c>
      <c r="W48" s="5">
        <f t="shared" si="22"/>
        <v>2</v>
      </c>
      <c r="X48" s="27">
        <v>38</v>
      </c>
      <c r="Y48" s="11">
        <v>2</v>
      </c>
      <c r="Z48" s="5">
        <f t="shared" si="23"/>
        <v>76</v>
      </c>
      <c r="AA48" s="27">
        <v>43</v>
      </c>
      <c r="AB48" s="3">
        <v>2</v>
      </c>
      <c r="AC48" s="5">
        <f t="shared" si="24"/>
        <v>86</v>
      </c>
      <c r="AD48" s="27">
        <v>94</v>
      </c>
      <c r="AE48" s="11">
        <v>1</v>
      </c>
      <c r="AF48" s="5">
        <f t="shared" si="25"/>
        <v>94</v>
      </c>
      <c r="AG48" s="21">
        <f t="shared" si="26"/>
        <v>511</v>
      </c>
      <c r="AH48" s="12">
        <f t="shared" si="27"/>
        <v>58.837075417386295</v>
      </c>
      <c r="AI48" s="12">
        <f t="shared" si="28"/>
        <v>58.8</v>
      </c>
      <c r="AJ48" s="12">
        <f t="shared" si="29"/>
        <v>59</v>
      </c>
      <c r="AK48" s="14" t="s">
        <v>52</v>
      </c>
    </row>
    <row r="49" spans="1:37" s="2" customFormat="1" ht="11.25">
      <c r="A49" s="25" t="s">
        <v>6</v>
      </c>
      <c r="B49" s="7" t="s">
        <v>4</v>
      </c>
      <c r="C49" s="27">
        <v>8</v>
      </c>
      <c r="D49" s="11">
        <v>1</v>
      </c>
      <c r="E49" s="5">
        <f t="shared" si="16"/>
        <v>8</v>
      </c>
      <c r="F49" s="31">
        <v>68</v>
      </c>
      <c r="G49" s="11">
        <v>0.5</v>
      </c>
      <c r="H49" s="5">
        <f t="shared" si="17"/>
        <v>34</v>
      </c>
      <c r="I49" s="31">
        <v>1</v>
      </c>
      <c r="J49" s="11">
        <v>1.5</v>
      </c>
      <c r="K49" s="5">
        <f t="shared" si="18"/>
        <v>1.5</v>
      </c>
      <c r="L49" s="27">
        <v>78</v>
      </c>
      <c r="M49" s="11">
        <v>1</v>
      </c>
      <c r="N49" s="5">
        <f t="shared" si="19"/>
        <v>78</v>
      </c>
      <c r="O49" s="27">
        <v>17</v>
      </c>
      <c r="P49" s="11">
        <v>0.5</v>
      </c>
      <c r="Q49" s="5">
        <f t="shared" si="20"/>
        <v>8.5</v>
      </c>
      <c r="R49" s="27">
        <v>78</v>
      </c>
      <c r="S49" s="11">
        <v>1</v>
      </c>
      <c r="T49" s="5">
        <f t="shared" si="21"/>
        <v>78</v>
      </c>
      <c r="U49" s="27">
        <v>40</v>
      </c>
      <c r="V49" s="11">
        <v>0.5</v>
      </c>
      <c r="W49" s="5">
        <f t="shared" si="22"/>
        <v>20</v>
      </c>
      <c r="X49" s="27">
        <v>27</v>
      </c>
      <c r="Y49" s="11">
        <v>2</v>
      </c>
      <c r="Z49" s="5">
        <f t="shared" si="23"/>
        <v>54</v>
      </c>
      <c r="AA49" s="27">
        <v>43</v>
      </c>
      <c r="AB49" s="3">
        <v>2</v>
      </c>
      <c r="AC49" s="5">
        <f t="shared" si="24"/>
        <v>86</v>
      </c>
      <c r="AD49" s="27">
        <v>90</v>
      </c>
      <c r="AE49" s="11">
        <v>1</v>
      </c>
      <c r="AF49" s="5">
        <f t="shared" si="25"/>
        <v>90</v>
      </c>
      <c r="AG49" s="21">
        <f t="shared" si="26"/>
        <v>458</v>
      </c>
      <c r="AH49" s="12">
        <f t="shared" si="27"/>
        <v>52.73459988485895</v>
      </c>
      <c r="AI49" s="12">
        <f t="shared" si="28"/>
        <v>52.7</v>
      </c>
      <c r="AJ49" s="12">
        <f t="shared" si="29"/>
        <v>53</v>
      </c>
      <c r="AK49" s="14" t="s">
        <v>53</v>
      </c>
    </row>
    <row r="50" spans="1:37" s="2" customFormat="1" ht="11.25">
      <c r="A50" s="25" t="s">
        <v>13</v>
      </c>
      <c r="B50" s="7" t="s">
        <v>4</v>
      </c>
      <c r="C50" s="27">
        <v>18</v>
      </c>
      <c r="D50" s="11">
        <v>1</v>
      </c>
      <c r="E50" s="5">
        <f t="shared" si="16"/>
        <v>18</v>
      </c>
      <c r="F50" s="31">
        <v>57</v>
      </c>
      <c r="G50" s="11">
        <v>0.5</v>
      </c>
      <c r="H50" s="5">
        <f t="shared" si="17"/>
        <v>28.5</v>
      </c>
      <c r="I50" s="31">
        <v>7</v>
      </c>
      <c r="J50" s="11">
        <v>1.5</v>
      </c>
      <c r="K50" s="5">
        <f t="shared" si="18"/>
        <v>10.5</v>
      </c>
      <c r="L50" s="27">
        <v>51</v>
      </c>
      <c r="M50" s="11">
        <v>1</v>
      </c>
      <c r="N50" s="5">
        <f t="shared" si="19"/>
        <v>51</v>
      </c>
      <c r="O50" s="27">
        <v>88</v>
      </c>
      <c r="P50" s="11">
        <v>0.5</v>
      </c>
      <c r="Q50" s="5">
        <f t="shared" si="20"/>
        <v>44</v>
      </c>
      <c r="R50" s="27">
        <v>36</v>
      </c>
      <c r="S50" s="11">
        <v>1</v>
      </c>
      <c r="T50" s="5">
        <f t="shared" si="21"/>
        <v>36</v>
      </c>
      <c r="U50" s="27">
        <v>0</v>
      </c>
      <c r="V50" s="11">
        <v>0.5</v>
      </c>
      <c r="W50" s="5">
        <f t="shared" si="22"/>
        <v>0</v>
      </c>
      <c r="X50" s="27">
        <v>0</v>
      </c>
      <c r="Y50" s="11">
        <v>2</v>
      </c>
      <c r="Z50" s="5">
        <f t="shared" si="23"/>
        <v>0</v>
      </c>
      <c r="AA50" s="27">
        <v>58</v>
      </c>
      <c r="AB50" s="3">
        <v>2</v>
      </c>
      <c r="AC50" s="5">
        <f t="shared" si="24"/>
        <v>116</v>
      </c>
      <c r="AD50" s="27">
        <v>94</v>
      </c>
      <c r="AE50" s="11">
        <v>1</v>
      </c>
      <c r="AF50" s="5">
        <f t="shared" si="25"/>
        <v>94</v>
      </c>
      <c r="AG50" s="21">
        <f t="shared" si="26"/>
        <v>398</v>
      </c>
      <c r="AH50" s="12">
        <f t="shared" si="27"/>
        <v>45.82613701784686</v>
      </c>
      <c r="AI50" s="12">
        <f t="shared" si="28"/>
        <v>45.8</v>
      </c>
      <c r="AJ50" s="12">
        <f t="shared" si="29"/>
        <v>46</v>
      </c>
      <c r="AK50" s="17" t="s">
        <v>111</v>
      </c>
    </row>
    <row r="51" spans="1:37" s="2" customFormat="1" ht="11.25">
      <c r="A51" s="25" t="s">
        <v>9</v>
      </c>
      <c r="B51" s="7" t="s">
        <v>4</v>
      </c>
      <c r="C51" s="27">
        <v>4</v>
      </c>
      <c r="D51" s="11">
        <v>1</v>
      </c>
      <c r="E51" s="5">
        <f t="shared" si="16"/>
        <v>4</v>
      </c>
      <c r="F51" s="31">
        <v>55</v>
      </c>
      <c r="G51" s="11">
        <v>0.5</v>
      </c>
      <c r="H51" s="5">
        <f t="shared" si="17"/>
        <v>27.5</v>
      </c>
      <c r="I51" s="31">
        <v>2</v>
      </c>
      <c r="J51" s="11">
        <v>1.5</v>
      </c>
      <c r="K51" s="5">
        <f t="shared" si="18"/>
        <v>3</v>
      </c>
      <c r="L51" s="27">
        <v>12</v>
      </c>
      <c r="M51" s="11">
        <v>1</v>
      </c>
      <c r="N51" s="5">
        <f t="shared" si="19"/>
        <v>12</v>
      </c>
      <c r="O51" s="27">
        <v>100</v>
      </c>
      <c r="P51" s="11">
        <v>0.5</v>
      </c>
      <c r="Q51" s="5">
        <f t="shared" si="20"/>
        <v>50</v>
      </c>
      <c r="R51" s="27">
        <v>50</v>
      </c>
      <c r="S51" s="11">
        <v>1</v>
      </c>
      <c r="T51" s="5">
        <f t="shared" si="21"/>
        <v>50</v>
      </c>
      <c r="U51" s="27">
        <v>0</v>
      </c>
      <c r="V51" s="11">
        <v>0.5</v>
      </c>
      <c r="W51" s="5">
        <f t="shared" si="22"/>
        <v>0</v>
      </c>
      <c r="X51" s="27">
        <v>0</v>
      </c>
      <c r="Y51" s="11">
        <v>2</v>
      </c>
      <c r="Z51" s="5">
        <f t="shared" si="23"/>
        <v>0</v>
      </c>
      <c r="AA51" s="27">
        <v>78</v>
      </c>
      <c r="AB51" s="3">
        <v>2</v>
      </c>
      <c r="AC51" s="5">
        <f t="shared" si="24"/>
        <v>156</v>
      </c>
      <c r="AD51" s="27">
        <v>96</v>
      </c>
      <c r="AE51" s="11">
        <v>1</v>
      </c>
      <c r="AF51" s="5">
        <f t="shared" si="25"/>
        <v>96</v>
      </c>
      <c r="AG51" s="21">
        <f t="shared" si="26"/>
        <v>398.5</v>
      </c>
      <c r="AH51" s="12">
        <f t="shared" si="27"/>
        <v>45.88370754173863</v>
      </c>
      <c r="AI51" s="12">
        <f t="shared" si="28"/>
        <v>45.9</v>
      </c>
      <c r="AJ51" s="12">
        <f t="shared" si="29"/>
        <v>46</v>
      </c>
      <c r="AK51" s="17" t="s">
        <v>112</v>
      </c>
    </row>
    <row r="52" spans="1:37" s="2" customFormat="1" ht="11.25">
      <c r="A52" s="25" t="s">
        <v>80</v>
      </c>
      <c r="B52" s="7" t="s">
        <v>4</v>
      </c>
      <c r="C52" s="27">
        <v>3</v>
      </c>
      <c r="D52" s="11">
        <v>1</v>
      </c>
      <c r="E52" s="5">
        <f t="shared" si="16"/>
        <v>3</v>
      </c>
      <c r="F52" s="31">
        <v>78</v>
      </c>
      <c r="G52" s="11">
        <v>0.5</v>
      </c>
      <c r="H52" s="5">
        <f t="shared" si="17"/>
        <v>39</v>
      </c>
      <c r="I52" s="31">
        <v>3</v>
      </c>
      <c r="J52" s="11">
        <v>1.5</v>
      </c>
      <c r="K52" s="5">
        <f t="shared" si="18"/>
        <v>4.5</v>
      </c>
      <c r="L52" s="27">
        <v>12</v>
      </c>
      <c r="M52" s="11">
        <v>1</v>
      </c>
      <c r="N52" s="5">
        <f t="shared" si="19"/>
        <v>12</v>
      </c>
      <c r="O52" s="27">
        <v>99</v>
      </c>
      <c r="P52" s="11">
        <v>0.5</v>
      </c>
      <c r="Q52" s="5">
        <f t="shared" si="20"/>
        <v>49.5</v>
      </c>
      <c r="R52" s="27">
        <v>46</v>
      </c>
      <c r="S52" s="11">
        <v>1</v>
      </c>
      <c r="T52" s="5">
        <f t="shared" si="21"/>
        <v>46</v>
      </c>
      <c r="U52" s="27">
        <v>1</v>
      </c>
      <c r="V52" s="11">
        <v>0.5</v>
      </c>
      <c r="W52" s="5">
        <f t="shared" si="22"/>
        <v>0.5</v>
      </c>
      <c r="X52" s="27">
        <v>0</v>
      </c>
      <c r="Y52" s="11">
        <v>2</v>
      </c>
      <c r="Z52" s="5">
        <f t="shared" si="23"/>
        <v>0</v>
      </c>
      <c r="AA52" s="27">
        <v>77</v>
      </c>
      <c r="AB52" s="3">
        <v>2</v>
      </c>
      <c r="AC52" s="5">
        <f t="shared" si="24"/>
        <v>154</v>
      </c>
      <c r="AD52" s="27">
        <v>93</v>
      </c>
      <c r="AE52" s="11">
        <v>1</v>
      </c>
      <c r="AF52" s="5">
        <f t="shared" si="25"/>
        <v>93</v>
      </c>
      <c r="AG52" s="21">
        <f t="shared" si="26"/>
        <v>401.5</v>
      </c>
      <c r="AH52" s="12">
        <f t="shared" si="27"/>
        <v>46.22913068508923</v>
      </c>
      <c r="AI52" s="12">
        <f t="shared" si="28"/>
        <v>46.2</v>
      </c>
      <c r="AJ52" s="12">
        <f t="shared" si="29"/>
        <v>46</v>
      </c>
      <c r="AK52" s="17" t="s">
        <v>113</v>
      </c>
    </row>
    <row r="53" spans="1:37" s="2" customFormat="1" ht="11.25">
      <c r="A53" s="25" t="s">
        <v>20</v>
      </c>
      <c r="B53" s="7" t="s">
        <v>4</v>
      </c>
      <c r="C53" s="27">
        <v>51</v>
      </c>
      <c r="D53" s="3">
        <v>1</v>
      </c>
      <c r="E53" s="5">
        <f t="shared" si="16"/>
        <v>51</v>
      </c>
      <c r="F53" s="31">
        <v>67</v>
      </c>
      <c r="G53" s="3">
        <v>0.5</v>
      </c>
      <c r="H53" s="5">
        <f t="shared" si="17"/>
        <v>33.5</v>
      </c>
      <c r="I53" s="31">
        <v>2</v>
      </c>
      <c r="J53" s="3">
        <v>1.5</v>
      </c>
      <c r="K53" s="5">
        <f t="shared" si="18"/>
        <v>3</v>
      </c>
      <c r="L53" s="27">
        <v>29</v>
      </c>
      <c r="M53" s="3">
        <v>1</v>
      </c>
      <c r="N53" s="5">
        <f t="shared" si="19"/>
        <v>29</v>
      </c>
      <c r="O53" s="27">
        <v>55</v>
      </c>
      <c r="P53" s="3">
        <v>0.5</v>
      </c>
      <c r="Q53" s="5">
        <f t="shared" si="20"/>
        <v>27.5</v>
      </c>
      <c r="R53" s="27">
        <v>33</v>
      </c>
      <c r="S53" s="3">
        <v>1</v>
      </c>
      <c r="T53" s="5">
        <f t="shared" si="21"/>
        <v>33</v>
      </c>
      <c r="U53" s="27">
        <v>0</v>
      </c>
      <c r="V53" s="3">
        <v>0.5</v>
      </c>
      <c r="W53" s="5">
        <f t="shared" si="22"/>
        <v>0</v>
      </c>
      <c r="X53" s="27">
        <v>0</v>
      </c>
      <c r="Y53" s="3">
        <v>2</v>
      </c>
      <c r="Z53" s="5">
        <f t="shared" si="23"/>
        <v>0</v>
      </c>
      <c r="AA53" s="27">
        <v>61</v>
      </c>
      <c r="AB53" s="3">
        <v>2</v>
      </c>
      <c r="AC53" s="5">
        <f t="shared" si="24"/>
        <v>122</v>
      </c>
      <c r="AD53" s="27">
        <v>93</v>
      </c>
      <c r="AE53" s="3">
        <v>1</v>
      </c>
      <c r="AF53" s="5">
        <f t="shared" si="25"/>
        <v>93</v>
      </c>
      <c r="AG53" s="21">
        <f t="shared" si="26"/>
        <v>392</v>
      </c>
      <c r="AH53" s="12">
        <f t="shared" si="27"/>
        <v>45.13529073114565</v>
      </c>
      <c r="AI53" s="12">
        <f>ROUND(AH53,0)</f>
        <v>45</v>
      </c>
      <c r="AJ53" s="12">
        <f t="shared" si="29"/>
        <v>45</v>
      </c>
      <c r="AK53" s="14" t="s">
        <v>114</v>
      </c>
    </row>
    <row r="54" spans="1:37" s="2" customFormat="1" ht="11.25">
      <c r="A54" s="25" t="s">
        <v>18</v>
      </c>
      <c r="B54" s="7" t="s">
        <v>4</v>
      </c>
      <c r="C54" s="27">
        <v>43</v>
      </c>
      <c r="D54" s="11">
        <v>1</v>
      </c>
      <c r="E54" s="5">
        <f t="shared" si="16"/>
        <v>43</v>
      </c>
      <c r="F54" s="31">
        <v>59</v>
      </c>
      <c r="G54" s="11">
        <v>0.5</v>
      </c>
      <c r="H54" s="5">
        <f t="shared" si="17"/>
        <v>29.5</v>
      </c>
      <c r="I54" s="31">
        <v>7</v>
      </c>
      <c r="J54" s="11">
        <v>1.5</v>
      </c>
      <c r="K54" s="5">
        <f t="shared" si="18"/>
        <v>10.5</v>
      </c>
      <c r="L54" s="27">
        <v>32</v>
      </c>
      <c r="M54" s="11">
        <v>1</v>
      </c>
      <c r="N54" s="5">
        <f t="shared" si="19"/>
        <v>32</v>
      </c>
      <c r="O54" s="27">
        <v>93</v>
      </c>
      <c r="P54" s="11">
        <v>0.5</v>
      </c>
      <c r="Q54" s="5">
        <f t="shared" si="20"/>
        <v>46.5</v>
      </c>
      <c r="R54" s="27">
        <v>68</v>
      </c>
      <c r="S54" s="11">
        <v>1</v>
      </c>
      <c r="T54" s="5">
        <f t="shared" si="21"/>
        <v>68</v>
      </c>
      <c r="U54" s="27">
        <v>2</v>
      </c>
      <c r="V54" s="11">
        <v>0.5</v>
      </c>
      <c r="W54" s="5">
        <f t="shared" si="22"/>
        <v>1</v>
      </c>
      <c r="X54" s="27">
        <v>0</v>
      </c>
      <c r="Y54" s="11">
        <v>2</v>
      </c>
      <c r="Z54" s="5">
        <f t="shared" si="23"/>
        <v>0</v>
      </c>
      <c r="AA54" s="27">
        <v>28</v>
      </c>
      <c r="AB54" s="3">
        <v>2</v>
      </c>
      <c r="AC54" s="5">
        <f t="shared" si="24"/>
        <v>56</v>
      </c>
      <c r="AD54" s="27">
        <v>84</v>
      </c>
      <c r="AE54" s="11">
        <v>1</v>
      </c>
      <c r="AF54" s="5">
        <f t="shared" si="25"/>
        <v>84</v>
      </c>
      <c r="AG54" s="21">
        <f t="shared" si="26"/>
        <v>370.5</v>
      </c>
      <c r="AH54" s="12">
        <f t="shared" si="27"/>
        <v>42.659758203799655</v>
      </c>
      <c r="AI54" s="12">
        <f aca="true" t="shared" si="30" ref="AI54:AI61">ROUND(AH54,1)</f>
        <v>42.7</v>
      </c>
      <c r="AJ54" s="12">
        <f t="shared" si="29"/>
        <v>43</v>
      </c>
      <c r="AK54" s="17" t="s">
        <v>115</v>
      </c>
    </row>
    <row r="55" spans="1:37" s="2" customFormat="1" ht="11.25">
      <c r="A55" s="25" t="s">
        <v>22</v>
      </c>
      <c r="B55" s="7" t="s">
        <v>4</v>
      </c>
      <c r="C55" s="27">
        <v>33</v>
      </c>
      <c r="D55" s="11">
        <v>1</v>
      </c>
      <c r="E55" s="5">
        <f t="shared" si="16"/>
        <v>33</v>
      </c>
      <c r="F55" s="31">
        <v>53</v>
      </c>
      <c r="G55" s="11">
        <v>0.5</v>
      </c>
      <c r="H55" s="5">
        <f t="shared" si="17"/>
        <v>26.5</v>
      </c>
      <c r="I55" s="31">
        <v>7</v>
      </c>
      <c r="J55" s="11">
        <v>1.5</v>
      </c>
      <c r="K55" s="5">
        <f t="shared" si="18"/>
        <v>10.5</v>
      </c>
      <c r="L55" s="27">
        <v>40</v>
      </c>
      <c r="M55" s="11">
        <v>1</v>
      </c>
      <c r="N55" s="5">
        <f t="shared" si="19"/>
        <v>40</v>
      </c>
      <c r="O55" s="27">
        <v>83</v>
      </c>
      <c r="P55" s="11">
        <v>0.5</v>
      </c>
      <c r="Q55" s="5">
        <f t="shared" si="20"/>
        <v>41.5</v>
      </c>
      <c r="R55" s="27">
        <v>49</v>
      </c>
      <c r="S55" s="11">
        <v>1</v>
      </c>
      <c r="T55" s="5">
        <f t="shared" si="21"/>
        <v>49</v>
      </c>
      <c r="U55" s="27">
        <v>0</v>
      </c>
      <c r="V55" s="11">
        <v>0.5</v>
      </c>
      <c r="W55" s="5">
        <f t="shared" si="22"/>
        <v>0</v>
      </c>
      <c r="X55" s="27">
        <v>8</v>
      </c>
      <c r="Y55" s="11">
        <v>2</v>
      </c>
      <c r="Z55" s="5">
        <f t="shared" si="23"/>
        <v>16</v>
      </c>
      <c r="AA55" s="27">
        <v>36</v>
      </c>
      <c r="AB55" s="3">
        <v>2</v>
      </c>
      <c r="AC55" s="5">
        <f t="shared" si="24"/>
        <v>72</v>
      </c>
      <c r="AD55" s="27">
        <v>87</v>
      </c>
      <c r="AE55" s="11">
        <v>1</v>
      </c>
      <c r="AF55" s="5">
        <f t="shared" si="25"/>
        <v>87</v>
      </c>
      <c r="AG55" s="21">
        <f t="shared" si="26"/>
        <v>375.5</v>
      </c>
      <c r="AH55" s="12">
        <f t="shared" si="27"/>
        <v>43.235463442717325</v>
      </c>
      <c r="AI55" s="12">
        <f t="shared" si="30"/>
        <v>43.2</v>
      </c>
      <c r="AJ55" s="12">
        <f t="shared" si="29"/>
        <v>43</v>
      </c>
      <c r="AK55" s="17" t="s">
        <v>116</v>
      </c>
    </row>
    <row r="56" spans="1:37" s="2" customFormat="1" ht="11.25">
      <c r="A56" s="25" t="s">
        <v>45</v>
      </c>
      <c r="B56" s="7" t="s">
        <v>4</v>
      </c>
      <c r="C56" s="27">
        <v>37</v>
      </c>
      <c r="D56" s="11">
        <v>1</v>
      </c>
      <c r="E56" s="5">
        <f t="shared" si="16"/>
        <v>37</v>
      </c>
      <c r="F56" s="31">
        <v>59</v>
      </c>
      <c r="G56" s="11">
        <v>0.5</v>
      </c>
      <c r="H56" s="5">
        <f t="shared" si="17"/>
        <v>29.5</v>
      </c>
      <c r="I56" s="31">
        <v>12</v>
      </c>
      <c r="J56" s="11">
        <v>1.5</v>
      </c>
      <c r="K56" s="5">
        <f t="shared" si="18"/>
        <v>18</v>
      </c>
      <c r="L56" s="27">
        <v>53</v>
      </c>
      <c r="M56" s="11">
        <v>1</v>
      </c>
      <c r="N56" s="5">
        <f t="shared" si="19"/>
        <v>53</v>
      </c>
      <c r="O56" s="27">
        <v>58</v>
      </c>
      <c r="P56" s="11">
        <v>0.5</v>
      </c>
      <c r="Q56" s="5">
        <f t="shared" si="20"/>
        <v>29</v>
      </c>
      <c r="R56" s="27">
        <v>43</v>
      </c>
      <c r="S56" s="11">
        <v>1</v>
      </c>
      <c r="T56" s="5">
        <f t="shared" si="21"/>
        <v>43</v>
      </c>
      <c r="U56" s="27">
        <v>0</v>
      </c>
      <c r="V56" s="11">
        <v>0.5</v>
      </c>
      <c r="W56" s="5">
        <f t="shared" si="22"/>
        <v>0</v>
      </c>
      <c r="X56" s="27">
        <v>0</v>
      </c>
      <c r="Y56" s="11">
        <v>2</v>
      </c>
      <c r="Z56" s="5">
        <f t="shared" si="23"/>
        <v>0</v>
      </c>
      <c r="AA56" s="27">
        <v>39</v>
      </c>
      <c r="AB56" s="3">
        <v>2</v>
      </c>
      <c r="AC56" s="5">
        <f t="shared" si="24"/>
        <v>78</v>
      </c>
      <c r="AD56" s="27">
        <v>89</v>
      </c>
      <c r="AE56" s="11">
        <v>1</v>
      </c>
      <c r="AF56" s="5">
        <f t="shared" si="25"/>
        <v>89</v>
      </c>
      <c r="AG56" s="21">
        <f t="shared" si="26"/>
        <v>376.5</v>
      </c>
      <c r="AH56" s="12">
        <f t="shared" si="27"/>
        <v>43.350604490500864</v>
      </c>
      <c r="AI56" s="12">
        <f t="shared" si="30"/>
        <v>43.4</v>
      </c>
      <c r="AJ56" s="12">
        <f t="shared" si="29"/>
        <v>43</v>
      </c>
      <c r="AK56" s="17" t="s">
        <v>117</v>
      </c>
    </row>
    <row r="57" spans="1:37" s="2" customFormat="1" ht="11.25">
      <c r="A57" s="25" t="s">
        <v>19</v>
      </c>
      <c r="B57" s="7" t="s">
        <v>4</v>
      </c>
      <c r="C57" s="27">
        <v>5</v>
      </c>
      <c r="D57" s="11">
        <v>1</v>
      </c>
      <c r="E57" s="5">
        <f t="shared" si="16"/>
        <v>5</v>
      </c>
      <c r="F57" s="31">
        <v>57</v>
      </c>
      <c r="G57" s="11">
        <v>0.5</v>
      </c>
      <c r="H57" s="5">
        <f t="shared" si="17"/>
        <v>28.5</v>
      </c>
      <c r="I57" s="31">
        <v>3</v>
      </c>
      <c r="J57" s="11">
        <v>1.5</v>
      </c>
      <c r="K57" s="5">
        <f t="shared" si="18"/>
        <v>4.5</v>
      </c>
      <c r="L57" s="27">
        <v>27</v>
      </c>
      <c r="M57" s="11">
        <v>1</v>
      </c>
      <c r="N57" s="5">
        <f t="shared" si="19"/>
        <v>27</v>
      </c>
      <c r="O57" s="27">
        <v>84</v>
      </c>
      <c r="P57" s="11">
        <v>0.5</v>
      </c>
      <c r="Q57" s="5">
        <f t="shared" si="20"/>
        <v>42</v>
      </c>
      <c r="R57" s="27">
        <v>51</v>
      </c>
      <c r="S57" s="11">
        <v>1</v>
      </c>
      <c r="T57" s="5">
        <f t="shared" si="21"/>
        <v>51</v>
      </c>
      <c r="U57" s="27">
        <v>1</v>
      </c>
      <c r="V57" s="11">
        <v>0.5</v>
      </c>
      <c r="W57" s="5">
        <f t="shared" si="22"/>
        <v>0.5</v>
      </c>
      <c r="X57" s="27">
        <v>0</v>
      </c>
      <c r="Y57" s="11">
        <v>2</v>
      </c>
      <c r="Z57" s="5">
        <f t="shared" si="23"/>
        <v>0</v>
      </c>
      <c r="AA57" s="27">
        <v>54</v>
      </c>
      <c r="AB57" s="3">
        <v>2</v>
      </c>
      <c r="AC57" s="5">
        <f t="shared" si="24"/>
        <v>108</v>
      </c>
      <c r="AD57" s="27">
        <v>90</v>
      </c>
      <c r="AE57" s="11">
        <v>1</v>
      </c>
      <c r="AF57" s="5">
        <f t="shared" si="25"/>
        <v>90</v>
      </c>
      <c r="AG57" s="21">
        <f t="shared" si="26"/>
        <v>356.5</v>
      </c>
      <c r="AH57" s="12">
        <f t="shared" si="27"/>
        <v>41.04778353483017</v>
      </c>
      <c r="AI57" s="12">
        <f t="shared" si="30"/>
        <v>41</v>
      </c>
      <c r="AJ57" s="12">
        <f t="shared" si="29"/>
        <v>41</v>
      </c>
      <c r="AK57" s="14" t="s">
        <v>118</v>
      </c>
    </row>
    <row r="58" spans="1:37" s="2" customFormat="1" ht="11.25">
      <c r="A58" s="25" t="s">
        <v>7</v>
      </c>
      <c r="B58" s="7" t="s">
        <v>4</v>
      </c>
      <c r="C58" s="27">
        <v>12</v>
      </c>
      <c r="D58" s="11">
        <v>1</v>
      </c>
      <c r="E58" s="5">
        <f t="shared" si="16"/>
        <v>12</v>
      </c>
      <c r="F58" s="31">
        <v>54</v>
      </c>
      <c r="G58" s="11">
        <v>0.5</v>
      </c>
      <c r="H58" s="5">
        <f t="shared" si="17"/>
        <v>27</v>
      </c>
      <c r="I58" s="31">
        <v>3</v>
      </c>
      <c r="J58" s="11">
        <v>1.5</v>
      </c>
      <c r="K58" s="5">
        <f t="shared" si="18"/>
        <v>4.5</v>
      </c>
      <c r="L58" s="27">
        <v>22</v>
      </c>
      <c r="M58" s="11">
        <v>1</v>
      </c>
      <c r="N58" s="5">
        <f t="shared" si="19"/>
        <v>22</v>
      </c>
      <c r="O58" s="27">
        <v>81</v>
      </c>
      <c r="P58" s="11">
        <v>0.5</v>
      </c>
      <c r="Q58" s="5">
        <f t="shared" si="20"/>
        <v>40.5</v>
      </c>
      <c r="R58" s="27">
        <v>40</v>
      </c>
      <c r="S58" s="11">
        <v>1</v>
      </c>
      <c r="T58" s="5">
        <f t="shared" si="21"/>
        <v>40</v>
      </c>
      <c r="U58" s="27">
        <v>1</v>
      </c>
      <c r="V58" s="11">
        <v>0.5</v>
      </c>
      <c r="W58" s="5">
        <f t="shared" si="22"/>
        <v>0.5</v>
      </c>
      <c r="X58" s="27">
        <v>10</v>
      </c>
      <c r="Y58" s="11">
        <v>2</v>
      </c>
      <c r="Z58" s="5">
        <f t="shared" si="23"/>
        <v>20</v>
      </c>
      <c r="AA58" s="27">
        <v>46</v>
      </c>
      <c r="AB58" s="3">
        <v>2</v>
      </c>
      <c r="AC58" s="5">
        <f t="shared" si="24"/>
        <v>92</v>
      </c>
      <c r="AD58" s="27">
        <v>86</v>
      </c>
      <c r="AE58" s="11">
        <v>1</v>
      </c>
      <c r="AF58" s="5">
        <f t="shared" si="25"/>
        <v>86</v>
      </c>
      <c r="AG58" s="21">
        <f t="shared" si="26"/>
        <v>344.5</v>
      </c>
      <c r="AH58" s="12">
        <f t="shared" si="27"/>
        <v>39.66609096142775</v>
      </c>
      <c r="AI58" s="12">
        <f t="shared" si="30"/>
        <v>39.7</v>
      </c>
      <c r="AJ58" s="12">
        <f t="shared" si="29"/>
        <v>40</v>
      </c>
      <c r="AK58" s="17" t="s">
        <v>119</v>
      </c>
    </row>
    <row r="59" spans="1:37" s="2" customFormat="1" ht="11.25">
      <c r="A59" s="25" t="s">
        <v>17</v>
      </c>
      <c r="B59" s="7" t="s">
        <v>4</v>
      </c>
      <c r="C59" s="27">
        <v>15</v>
      </c>
      <c r="D59" s="11">
        <v>1</v>
      </c>
      <c r="E59" s="5">
        <f t="shared" si="16"/>
        <v>15</v>
      </c>
      <c r="F59" s="31">
        <v>17</v>
      </c>
      <c r="G59" s="11">
        <v>0.5</v>
      </c>
      <c r="H59" s="5">
        <f t="shared" si="17"/>
        <v>8.5</v>
      </c>
      <c r="I59" s="31">
        <v>2</v>
      </c>
      <c r="J59" s="11">
        <v>1.5</v>
      </c>
      <c r="K59" s="5">
        <f t="shared" si="18"/>
        <v>3</v>
      </c>
      <c r="L59" s="27">
        <v>33</v>
      </c>
      <c r="M59" s="11">
        <v>1</v>
      </c>
      <c r="N59" s="5">
        <f t="shared" si="19"/>
        <v>33</v>
      </c>
      <c r="O59" s="27">
        <v>60</v>
      </c>
      <c r="P59" s="11">
        <v>0.5</v>
      </c>
      <c r="Q59" s="5">
        <f t="shared" si="20"/>
        <v>30</v>
      </c>
      <c r="R59" s="27">
        <v>15</v>
      </c>
      <c r="S59" s="11">
        <v>1</v>
      </c>
      <c r="T59" s="5">
        <f t="shared" si="21"/>
        <v>15</v>
      </c>
      <c r="U59" s="27">
        <v>0</v>
      </c>
      <c r="V59" s="11">
        <v>0.5</v>
      </c>
      <c r="W59" s="5">
        <f t="shared" si="22"/>
        <v>0</v>
      </c>
      <c r="X59" s="27">
        <v>0</v>
      </c>
      <c r="Y59" s="11">
        <v>2</v>
      </c>
      <c r="Z59" s="5">
        <f t="shared" si="23"/>
        <v>0</v>
      </c>
      <c r="AA59" s="27">
        <v>73</v>
      </c>
      <c r="AB59" s="3">
        <v>2</v>
      </c>
      <c r="AC59" s="5">
        <f t="shared" si="24"/>
        <v>146</v>
      </c>
      <c r="AD59" s="27">
        <v>97</v>
      </c>
      <c r="AE59" s="11">
        <v>1</v>
      </c>
      <c r="AF59" s="5">
        <f t="shared" si="25"/>
        <v>97</v>
      </c>
      <c r="AG59" s="21">
        <f t="shared" si="26"/>
        <v>347.5</v>
      </c>
      <c r="AH59" s="12">
        <f t="shared" si="27"/>
        <v>40.01151410477836</v>
      </c>
      <c r="AI59" s="12">
        <f t="shared" si="30"/>
        <v>40</v>
      </c>
      <c r="AJ59" s="12">
        <f t="shared" si="29"/>
        <v>40</v>
      </c>
      <c r="AK59" s="17" t="s">
        <v>120</v>
      </c>
    </row>
    <row r="60" spans="1:37" s="2" customFormat="1" ht="11.25">
      <c r="A60" s="25" t="s">
        <v>14</v>
      </c>
      <c r="B60" s="7" t="s">
        <v>4</v>
      </c>
      <c r="C60" s="28">
        <v>23</v>
      </c>
      <c r="D60" s="11">
        <v>1</v>
      </c>
      <c r="E60" s="5">
        <f t="shared" si="16"/>
        <v>23</v>
      </c>
      <c r="F60" s="31">
        <v>39</v>
      </c>
      <c r="G60" s="11">
        <v>0.5</v>
      </c>
      <c r="H60" s="5">
        <f t="shared" si="17"/>
        <v>19.5</v>
      </c>
      <c r="I60" s="31">
        <v>2</v>
      </c>
      <c r="J60" s="11">
        <v>1.5</v>
      </c>
      <c r="K60" s="5">
        <f t="shared" si="18"/>
        <v>3</v>
      </c>
      <c r="L60" s="28">
        <v>20</v>
      </c>
      <c r="M60" s="11">
        <v>1</v>
      </c>
      <c r="N60" s="5">
        <f t="shared" si="19"/>
        <v>20</v>
      </c>
      <c r="O60" s="28">
        <v>81</v>
      </c>
      <c r="P60" s="11">
        <v>0.5</v>
      </c>
      <c r="Q60" s="5">
        <f t="shared" si="20"/>
        <v>40.5</v>
      </c>
      <c r="R60" s="28">
        <v>66</v>
      </c>
      <c r="S60" s="11">
        <v>1</v>
      </c>
      <c r="T60" s="5">
        <f t="shared" si="21"/>
        <v>66</v>
      </c>
      <c r="U60" s="28">
        <v>0</v>
      </c>
      <c r="V60" s="11">
        <v>0.5</v>
      </c>
      <c r="W60" s="5">
        <f t="shared" si="22"/>
        <v>0</v>
      </c>
      <c r="X60" s="28">
        <v>0</v>
      </c>
      <c r="Y60" s="11">
        <v>2</v>
      </c>
      <c r="Z60" s="5">
        <f t="shared" si="23"/>
        <v>0</v>
      </c>
      <c r="AA60" s="28">
        <v>43</v>
      </c>
      <c r="AB60" s="3">
        <v>2</v>
      </c>
      <c r="AC60" s="5">
        <f t="shared" si="24"/>
        <v>86</v>
      </c>
      <c r="AD60" s="28">
        <v>81</v>
      </c>
      <c r="AE60" s="11">
        <v>1</v>
      </c>
      <c r="AF60" s="5">
        <f t="shared" si="25"/>
        <v>81</v>
      </c>
      <c r="AG60" s="21">
        <f t="shared" si="26"/>
        <v>339</v>
      </c>
      <c r="AH60" s="12">
        <f t="shared" si="27"/>
        <v>39.03281519861831</v>
      </c>
      <c r="AI60" s="12">
        <f t="shared" si="30"/>
        <v>39</v>
      </c>
      <c r="AJ60" s="12">
        <f t="shared" si="29"/>
        <v>39</v>
      </c>
      <c r="AK60" s="17" t="s">
        <v>121</v>
      </c>
    </row>
    <row r="61" spans="1:37" s="2" customFormat="1" ht="11.25">
      <c r="A61" s="25" t="s">
        <v>44</v>
      </c>
      <c r="B61" s="7" t="s">
        <v>4</v>
      </c>
      <c r="C61" s="27">
        <v>0</v>
      </c>
      <c r="D61" s="11">
        <v>1</v>
      </c>
      <c r="E61" s="5">
        <f t="shared" si="16"/>
        <v>0</v>
      </c>
      <c r="F61" s="31">
        <v>0</v>
      </c>
      <c r="G61" s="11">
        <v>0.5</v>
      </c>
      <c r="H61" s="5">
        <f t="shared" si="17"/>
        <v>0</v>
      </c>
      <c r="I61" s="31">
        <v>0</v>
      </c>
      <c r="J61" s="11">
        <v>1.5</v>
      </c>
      <c r="K61" s="5">
        <f t="shared" si="18"/>
        <v>0</v>
      </c>
      <c r="L61" s="27">
        <v>18</v>
      </c>
      <c r="M61" s="11">
        <v>1</v>
      </c>
      <c r="N61" s="5">
        <f t="shared" si="19"/>
        <v>18</v>
      </c>
      <c r="O61" s="27">
        <v>100</v>
      </c>
      <c r="P61" s="11">
        <v>0.5</v>
      </c>
      <c r="Q61" s="5">
        <f t="shared" si="20"/>
        <v>50</v>
      </c>
      <c r="R61" s="27">
        <v>65</v>
      </c>
      <c r="S61" s="11">
        <v>1</v>
      </c>
      <c r="T61" s="5">
        <f t="shared" si="21"/>
        <v>65</v>
      </c>
      <c r="U61" s="27">
        <v>0</v>
      </c>
      <c r="V61" s="11">
        <v>0.5</v>
      </c>
      <c r="W61" s="5">
        <f t="shared" si="22"/>
        <v>0</v>
      </c>
      <c r="X61" s="27">
        <v>0</v>
      </c>
      <c r="Y61" s="11">
        <v>2</v>
      </c>
      <c r="Z61" s="5">
        <f t="shared" si="23"/>
        <v>0</v>
      </c>
      <c r="AA61" s="27">
        <v>45</v>
      </c>
      <c r="AB61" s="3">
        <v>2</v>
      </c>
      <c r="AC61" s="5">
        <f t="shared" si="24"/>
        <v>90</v>
      </c>
      <c r="AD61" s="27">
        <v>88</v>
      </c>
      <c r="AE61" s="11">
        <v>1</v>
      </c>
      <c r="AF61" s="5">
        <f t="shared" si="25"/>
        <v>88</v>
      </c>
      <c r="AG61" s="21">
        <f t="shared" si="26"/>
        <v>311</v>
      </c>
      <c r="AH61" s="12">
        <f t="shared" si="27"/>
        <v>35.80886586067933</v>
      </c>
      <c r="AI61" s="12">
        <f t="shared" si="30"/>
        <v>35.8</v>
      </c>
      <c r="AJ61" s="12">
        <f t="shared" si="29"/>
        <v>36</v>
      </c>
      <c r="AK61" s="17" t="s">
        <v>122</v>
      </c>
    </row>
    <row r="63" ht="15.75">
      <c r="A63" s="1" t="s">
        <v>58</v>
      </c>
    </row>
    <row r="65" spans="1:37" s="4" customFormat="1" ht="68.25" customHeight="1">
      <c r="A65" s="37" t="s">
        <v>0</v>
      </c>
      <c r="B65" s="8" t="s">
        <v>1</v>
      </c>
      <c r="C65" s="6" t="s">
        <v>42</v>
      </c>
      <c r="D65" s="3" t="s">
        <v>40</v>
      </c>
      <c r="E65" s="6" t="s">
        <v>71</v>
      </c>
      <c r="F65" s="9" t="s">
        <v>33</v>
      </c>
      <c r="G65" s="3" t="s">
        <v>40</v>
      </c>
      <c r="H65" s="9" t="s">
        <v>72</v>
      </c>
      <c r="I65" s="9" t="s">
        <v>34</v>
      </c>
      <c r="J65" s="3" t="s">
        <v>40</v>
      </c>
      <c r="K65" s="9" t="s">
        <v>73</v>
      </c>
      <c r="L65" s="9" t="s">
        <v>35</v>
      </c>
      <c r="M65" s="3" t="s">
        <v>40</v>
      </c>
      <c r="N65" s="9" t="s">
        <v>73</v>
      </c>
      <c r="O65" s="9" t="s">
        <v>36</v>
      </c>
      <c r="P65" s="3" t="s">
        <v>40</v>
      </c>
      <c r="Q65" s="9" t="s">
        <v>74</v>
      </c>
      <c r="R65" s="9" t="s">
        <v>37</v>
      </c>
      <c r="S65" s="3" t="s">
        <v>40</v>
      </c>
      <c r="T65" s="9" t="s">
        <v>75</v>
      </c>
      <c r="U65" s="10" t="s">
        <v>38</v>
      </c>
      <c r="V65" s="3" t="s">
        <v>40</v>
      </c>
      <c r="W65" s="10" t="s">
        <v>76</v>
      </c>
      <c r="X65" s="9" t="s">
        <v>39</v>
      </c>
      <c r="Y65" s="3" t="s">
        <v>40</v>
      </c>
      <c r="Z65" s="9" t="s">
        <v>77</v>
      </c>
      <c r="AA65" s="18" t="s">
        <v>46</v>
      </c>
      <c r="AB65" s="19" t="s">
        <v>40</v>
      </c>
      <c r="AC65" s="18" t="s">
        <v>78</v>
      </c>
      <c r="AD65" s="9" t="s">
        <v>47</v>
      </c>
      <c r="AE65" s="11" t="s">
        <v>40</v>
      </c>
      <c r="AF65" s="9" t="s">
        <v>79</v>
      </c>
      <c r="AG65" s="20" t="s">
        <v>55</v>
      </c>
      <c r="AH65" s="3" t="s">
        <v>41</v>
      </c>
      <c r="AI65" s="9" t="s">
        <v>43</v>
      </c>
      <c r="AJ65" s="6" t="s">
        <v>43</v>
      </c>
      <c r="AK65" s="13" t="s">
        <v>110</v>
      </c>
    </row>
    <row r="66" spans="1:37" s="4" customFormat="1" ht="13.5" customHeight="1">
      <c r="A66" s="38"/>
      <c r="B66" s="8"/>
      <c r="C66" s="6"/>
      <c r="D66" s="3"/>
      <c r="E66" s="24" t="s">
        <v>61</v>
      </c>
      <c r="F66" s="9"/>
      <c r="G66" s="3"/>
      <c r="H66" s="24" t="s">
        <v>62</v>
      </c>
      <c r="I66" s="24"/>
      <c r="J66" s="24"/>
      <c r="K66" s="24" t="s">
        <v>63</v>
      </c>
      <c r="L66" s="24"/>
      <c r="M66" s="24"/>
      <c r="N66" s="24" t="s">
        <v>64</v>
      </c>
      <c r="O66" s="24"/>
      <c r="P66" s="24"/>
      <c r="Q66" s="24" t="s">
        <v>65</v>
      </c>
      <c r="R66" s="24"/>
      <c r="S66" s="24"/>
      <c r="T66" s="24" t="s">
        <v>66</v>
      </c>
      <c r="U66" s="24"/>
      <c r="V66" s="24"/>
      <c r="W66" s="24" t="s">
        <v>67</v>
      </c>
      <c r="X66" s="24"/>
      <c r="Y66" s="24"/>
      <c r="Z66" s="24" t="s">
        <v>68</v>
      </c>
      <c r="AA66" s="24"/>
      <c r="AB66" s="24"/>
      <c r="AC66" s="24" t="s">
        <v>69</v>
      </c>
      <c r="AD66" s="24"/>
      <c r="AE66" s="24"/>
      <c r="AF66" s="24" t="s">
        <v>70</v>
      </c>
      <c r="AG66" s="20"/>
      <c r="AH66" s="3"/>
      <c r="AI66" s="9"/>
      <c r="AJ66" s="6"/>
      <c r="AK66" s="13"/>
    </row>
    <row r="67" spans="1:37" s="2" customFormat="1" ht="11.25">
      <c r="A67" s="5" t="s">
        <v>15</v>
      </c>
      <c r="B67" s="7" t="s">
        <v>4</v>
      </c>
      <c r="C67" s="27">
        <v>45</v>
      </c>
      <c r="D67" s="3">
        <v>1</v>
      </c>
      <c r="E67" s="5">
        <f aca="true" t="shared" si="31" ref="E67:E72">C67*D67</f>
        <v>45</v>
      </c>
      <c r="F67" s="27">
        <v>60</v>
      </c>
      <c r="G67" s="3">
        <v>0.5</v>
      </c>
      <c r="H67" s="5">
        <f aca="true" t="shared" si="32" ref="H67:H72">F67*G67</f>
        <v>30</v>
      </c>
      <c r="I67" s="27">
        <v>100</v>
      </c>
      <c r="J67" s="3">
        <v>1.5</v>
      </c>
      <c r="K67" s="5">
        <f aca="true" t="shared" si="33" ref="K67:K72">I67*J67</f>
        <v>150</v>
      </c>
      <c r="L67" s="27">
        <v>64</v>
      </c>
      <c r="M67" s="3">
        <v>1</v>
      </c>
      <c r="N67" s="5">
        <f aca="true" t="shared" si="34" ref="N67:N72">L67*M67</f>
        <v>64</v>
      </c>
      <c r="O67" s="27">
        <v>86</v>
      </c>
      <c r="P67" s="3">
        <v>0.5</v>
      </c>
      <c r="Q67" s="5">
        <f aca="true" t="shared" si="35" ref="Q67:Q72">O67*P67</f>
        <v>43</v>
      </c>
      <c r="R67" s="27">
        <v>47</v>
      </c>
      <c r="S67" s="3">
        <v>1</v>
      </c>
      <c r="T67" s="5">
        <f aca="true" t="shared" si="36" ref="T67:T72">R67*S67</f>
        <v>47</v>
      </c>
      <c r="U67" s="27">
        <v>75</v>
      </c>
      <c r="V67" s="3">
        <v>0.5</v>
      </c>
      <c r="W67" s="5">
        <f aca="true" t="shared" si="37" ref="W67:W72">U67*V67</f>
        <v>37.5</v>
      </c>
      <c r="X67" s="27">
        <v>80</v>
      </c>
      <c r="Y67" s="3">
        <v>2</v>
      </c>
      <c r="Z67" s="5">
        <f aca="true" t="shared" si="38" ref="Z67:Z72">X67*Y67</f>
        <v>160</v>
      </c>
      <c r="AA67" s="27">
        <v>96</v>
      </c>
      <c r="AB67" s="3">
        <v>2</v>
      </c>
      <c r="AC67" s="5">
        <f aca="true" t="shared" si="39" ref="AC67:AC72">AA67*AB67</f>
        <v>192</v>
      </c>
      <c r="AD67" s="27">
        <v>100</v>
      </c>
      <c r="AE67" s="3">
        <v>1</v>
      </c>
      <c r="AF67" s="5">
        <f aca="true" t="shared" si="40" ref="AF67:AF72">AD67*AE67</f>
        <v>100</v>
      </c>
      <c r="AG67" s="21">
        <f aca="true" t="shared" si="41" ref="AG67:AG72">SUM(E67+H67+K67+N67+Q67+T67+W67+Z67+AC67+AF67)</f>
        <v>868.5</v>
      </c>
      <c r="AH67" s="12">
        <f aca="true" t="shared" si="42" ref="AH67:AH72">AG67*100/868.5</f>
        <v>100</v>
      </c>
      <c r="AI67" s="12">
        <f>ROUND(AH67,0)</f>
        <v>100</v>
      </c>
      <c r="AJ67" s="12">
        <f>ROUND(AI67,0)</f>
        <v>100</v>
      </c>
      <c r="AK67" s="14" t="s">
        <v>48</v>
      </c>
    </row>
    <row r="68" spans="1:37" s="2" customFormat="1" ht="11.25">
      <c r="A68" s="5" t="s">
        <v>8</v>
      </c>
      <c r="B68" s="7" t="s">
        <v>4</v>
      </c>
      <c r="C68" s="27">
        <v>23</v>
      </c>
      <c r="D68" s="11">
        <v>1</v>
      </c>
      <c r="E68" s="5">
        <f t="shared" si="31"/>
        <v>23</v>
      </c>
      <c r="F68" s="31">
        <v>50</v>
      </c>
      <c r="G68" s="11">
        <v>0.5</v>
      </c>
      <c r="H68" s="5">
        <f t="shared" si="32"/>
        <v>25</v>
      </c>
      <c r="I68" s="31">
        <v>37</v>
      </c>
      <c r="J68" s="11">
        <v>1.5</v>
      </c>
      <c r="K68" s="5">
        <f t="shared" si="33"/>
        <v>55.5</v>
      </c>
      <c r="L68" s="27">
        <v>58</v>
      </c>
      <c r="M68" s="11">
        <v>1</v>
      </c>
      <c r="N68" s="5">
        <f t="shared" si="34"/>
        <v>58</v>
      </c>
      <c r="O68" s="27">
        <v>78</v>
      </c>
      <c r="P68" s="11">
        <v>0.5</v>
      </c>
      <c r="Q68" s="5">
        <f t="shared" si="35"/>
        <v>39</v>
      </c>
      <c r="R68" s="27">
        <v>36</v>
      </c>
      <c r="S68" s="11">
        <v>1</v>
      </c>
      <c r="T68" s="5">
        <f t="shared" si="36"/>
        <v>36</v>
      </c>
      <c r="U68" s="27">
        <v>57</v>
      </c>
      <c r="V68" s="11">
        <v>0.5</v>
      </c>
      <c r="W68" s="5">
        <f t="shared" si="37"/>
        <v>28.5</v>
      </c>
      <c r="X68" s="27">
        <v>100</v>
      </c>
      <c r="Y68" s="11">
        <v>2</v>
      </c>
      <c r="Z68" s="5">
        <f t="shared" si="38"/>
        <v>200</v>
      </c>
      <c r="AA68" s="27">
        <v>95</v>
      </c>
      <c r="AB68" s="3">
        <v>2</v>
      </c>
      <c r="AC68" s="5">
        <f t="shared" si="39"/>
        <v>190</v>
      </c>
      <c r="AD68" s="27">
        <v>99</v>
      </c>
      <c r="AE68" s="11">
        <v>1</v>
      </c>
      <c r="AF68" s="5">
        <f t="shared" si="40"/>
        <v>99</v>
      </c>
      <c r="AG68" s="21">
        <f t="shared" si="41"/>
        <v>754</v>
      </c>
      <c r="AH68" s="12">
        <f t="shared" si="42"/>
        <v>86.81635002878527</v>
      </c>
      <c r="AI68" s="12">
        <f>ROUND(AH68,1)</f>
        <v>86.8</v>
      </c>
      <c r="AJ68" s="12">
        <f>ROUND(AI68,0)</f>
        <v>87</v>
      </c>
      <c r="AK68" s="14" t="s">
        <v>81</v>
      </c>
    </row>
    <row r="69" spans="1:37" s="2" customFormat="1" ht="11.25">
      <c r="A69" s="5" t="s">
        <v>11</v>
      </c>
      <c r="B69" s="7" t="s">
        <v>4</v>
      </c>
      <c r="C69" s="27">
        <v>19</v>
      </c>
      <c r="D69" s="11">
        <v>1</v>
      </c>
      <c r="E69" s="5">
        <f t="shared" si="31"/>
        <v>19</v>
      </c>
      <c r="F69" s="31">
        <v>45</v>
      </c>
      <c r="G69" s="11">
        <v>0.5</v>
      </c>
      <c r="H69" s="5">
        <f t="shared" si="32"/>
        <v>22.5</v>
      </c>
      <c r="I69" s="31">
        <v>96</v>
      </c>
      <c r="J69" s="11">
        <v>1.5</v>
      </c>
      <c r="K69" s="5">
        <f t="shared" si="33"/>
        <v>144</v>
      </c>
      <c r="L69" s="27">
        <v>41</v>
      </c>
      <c r="M69" s="11">
        <v>1</v>
      </c>
      <c r="N69" s="5">
        <f t="shared" si="34"/>
        <v>41</v>
      </c>
      <c r="O69" s="27">
        <v>100</v>
      </c>
      <c r="P69" s="11">
        <v>0.5</v>
      </c>
      <c r="Q69" s="5">
        <f t="shared" si="35"/>
        <v>50</v>
      </c>
      <c r="R69" s="27">
        <v>31</v>
      </c>
      <c r="S69" s="11">
        <v>1</v>
      </c>
      <c r="T69" s="5">
        <f t="shared" si="36"/>
        <v>31</v>
      </c>
      <c r="U69" s="27">
        <v>31</v>
      </c>
      <c r="V69" s="11">
        <v>0.5</v>
      </c>
      <c r="W69" s="5">
        <f t="shared" si="37"/>
        <v>15.5</v>
      </c>
      <c r="X69" s="27">
        <v>28</v>
      </c>
      <c r="Y69" s="11">
        <v>2</v>
      </c>
      <c r="Z69" s="5">
        <f t="shared" si="38"/>
        <v>56</v>
      </c>
      <c r="AA69" s="27">
        <v>100</v>
      </c>
      <c r="AB69" s="3">
        <v>2</v>
      </c>
      <c r="AC69" s="5">
        <f t="shared" si="39"/>
        <v>200</v>
      </c>
      <c r="AD69" s="27">
        <v>100</v>
      </c>
      <c r="AE69" s="11">
        <v>1</v>
      </c>
      <c r="AF69" s="5">
        <f t="shared" si="40"/>
        <v>100</v>
      </c>
      <c r="AG69" s="21">
        <f t="shared" si="41"/>
        <v>679</v>
      </c>
      <c r="AH69" s="12">
        <f t="shared" si="42"/>
        <v>78.18077144502016</v>
      </c>
      <c r="AI69" s="12">
        <f>ROUND(AH69,1)</f>
        <v>78.2</v>
      </c>
      <c r="AJ69" s="12">
        <f>ROUND(AI69,0)</f>
        <v>78</v>
      </c>
      <c r="AK69" s="14" t="s">
        <v>82</v>
      </c>
    </row>
    <row r="70" spans="1:37" s="2" customFormat="1" ht="11.25">
      <c r="A70" s="5" t="s">
        <v>12</v>
      </c>
      <c r="B70" s="7" t="s">
        <v>4</v>
      </c>
      <c r="C70" s="27">
        <v>43</v>
      </c>
      <c r="D70" s="11">
        <v>1</v>
      </c>
      <c r="E70" s="5">
        <f t="shared" si="31"/>
        <v>43</v>
      </c>
      <c r="F70" s="31">
        <v>45</v>
      </c>
      <c r="G70" s="11">
        <v>0.5</v>
      </c>
      <c r="H70" s="5">
        <f t="shared" si="32"/>
        <v>22.5</v>
      </c>
      <c r="I70" s="31">
        <v>36</v>
      </c>
      <c r="J70" s="11">
        <v>1.5</v>
      </c>
      <c r="K70" s="5">
        <f t="shared" si="33"/>
        <v>54</v>
      </c>
      <c r="L70" s="27">
        <v>72</v>
      </c>
      <c r="M70" s="11">
        <v>1</v>
      </c>
      <c r="N70" s="5">
        <f t="shared" si="34"/>
        <v>72</v>
      </c>
      <c r="O70" s="27">
        <v>58</v>
      </c>
      <c r="P70" s="11">
        <v>0.5</v>
      </c>
      <c r="Q70" s="5">
        <f t="shared" si="35"/>
        <v>29</v>
      </c>
      <c r="R70" s="27">
        <v>36</v>
      </c>
      <c r="S70" s="11">
        <v>1</v>
      </c>
      <c r="T70" s="5">
        <f t="shared" si="36"/>
        <v>36</v>
      </c>
      <c r="U70" s="27">
        <v>0</v>
      </c>
      <c r="V70" s="11">
        <v>0.5</v>
      </c>
      <c r="W70" s="5">
        <f t="shared" si="37"/>
        <v>0</v>
      </c>
      <c r="X70" s="27">
        <v>11</v>
      </c>
      <c r="Y70" s="11">
        <v>2</v>
      </c>
      <c r="Z70" s="5">
        <f t="shared" si="38"/>
        <v>22</v>
      </c>
      <c r="AA70" s="27">
        <v>72</v>
      </c>
      <c r="AB70" s="3">
        <v>2</v>
      </c>
      <c r="AC70" s="5">
        <f t="shared" si="39"/>
        <v>144</v>
      </c>
      <c r="AD70" s="27">
        <v>98</v>
      </c>
      <c r="AE70" s="11">
        <v>1</v>
      </c>
      <c r="AF70" s="5">
        <f t="shared" si="40"/>
        <v>98</v>
      </c>
      <c r="AG70" s="21">
        <f t="shared" si="41"/>
        <v>520.5</v>
      </c>
      <c r="AH70" s="12">
        <f t="shared" si="42"/>
        <v>59.93091537132988</v>
      </c>
      <c r="AI70" s="12">
        <f>ROUND(AH70,1)</f>
        <v>59.9</v>
      </c>
      <c r="AJ70" s="12">
        <f>ROUND(AI70,0)</f>
        <v>60</v>
      </c>
      <c r="AK70" s="14" t="s">
        <v>51</v>
      </c>
    </row>
    <row r="71" spans="1:37" s="2" customFormat="1" ht="11.25">
      <c r="A71" s="5" t="s">
        <v>16</v>
      </c>
      <c r="B71" s="7" t="s">
        <v>4</v>
      </c>
      <c r="C71" s="27">
        <v>23</v>
      </c>
      <c r="D71" s="11">
        <v>1</v>
      </c>
      <c r="E71" s="5">
        <f t="shared" si="31"/>
        <v>23</v>
      </c>
      <c r="F71" s="31">
        <v>70</v>
      </c>
      <c r="G71" s="11">
        <v>0.5</v>
      </c>
      <c r="H71" s="5">
        <f t="shared" si="32"/>
        <v>35</v>
      </c>
      <c r="I71" s="31">
        <v>21</v>
      </c>
      <c r="J71" s="11">
        <v>1.5</v>
      </c>
      <c r="K71" s="5">
        <f t="shared" si="33"/>
        <v>31.5</v>
      </c>
      <c r="L71" s="27">
        <v>57</v>
      </c>
      <c r="M71" s="11">
        <v>1</v>
      </c>
      <c r="N71" s="5">
        <f t="shared" si="34"/>
        <v>57</v>
      </c>
      <c r="O71" s="27">
        <v>99</v>
      </c>
      <c r="P71" s="11">
        <v>0.5</v>
      </c>
      <c r="Q71" s="5">
        <f t="shared" si="35"/>
        <v>49.5</v>
      </c>
      <c r="R71" s="27">
        <v>57</v>
      </c>
      <c r="S71" s="11">
        <v>1</v>
      </c>
      <c r="T71" s="5">
        <f t="shared" si="36"/>
        <v>57</v>
      </c>
      <c r="U71" s="27">
        <v>4</v>
      </c>
      <c r="V71" s="11">
        <v>0.5</v>
      </c>
      <c r="W71" s="5">
        <f t="shared" si="37"/>
        <v>2</v>
      </c>
      <c r="X71" s="27">
        <v>38</v>
      </c>
      <c r="Y71" s="11">
        <v>2</v>
      </c>
      <c r="Z71" s="5">
        <f t="shared" si="38"/>
        <v>76</v>
      </c>
      <c r="AA71" s="27">
        <v>43</v>
      </c>
      <c r="AB71" s="3">
        <v>2</v>
      </c>
      <c r="AC71" s="5">
        <f t="shared" si="39"/>
        <v>86</v>
      </c>
      <c r="AD71" s="27">
        <v>94</v>
      </c>
      <c r="AE71" s="11">
        <v>1</v>
      </c>
      <c r="AF71" s="5">
        <f t="shared" si="40"/>
        <v>94</v>
      </c>
      <c r="AG71" s="21">
        <f t="shared" si="41"/>
        <v>511</v>
      </c>
      <c r="AH71" s="12">
        <f t="shared" si="42"/>
        <v>58.837075417386295</v>
      </c>
      <c r="AI71" s="12">
        <f>ROUND(AH71,1)</f>
        <v>58.8</v>
      </c>
      <c r="AJ71" s="12">
        <f>ROUND(AI71,0)</f>
        <v>59</v>
      </c>
      <c r="AK71" s="15" t="s">
        <v>54</v>
      </c>
    </row>
    <row r="72" spans="1:37" s="2" customFormat="1" ht="11.25">
      <c r="A72" s="5" t="s">
        <v>45</v>
      </c>
      <c r="B72" s="7" t="s">
        <v>4</v>
      </c>
      <c r="C72" s="27">
        <v>37</v>
      </c>
      <c r="D72" s="11">
        <v>1</v>
      </c>
      <c r="E72" s="5">
        <f t="shared" si="31"/>
        <v>37</v>
      </c>
      <c r="F72" s="31">
        <v>59</v>
      </c>
      <c r="G72" s="11">
        <v>0.5</v>
      </c>
      <c r="H72" s="5">
        <f t="shared" si="32"/>
        <v>29.5</v>
      </c>
      <c r="I72" s="31">
        <v>12</v>
      </c>
      <c r="J72" s="11">
        <v>1.5</v>
      </c>
      <c r="K72" s="5">
        <f t="shared" si="33"/>
        <v>18</v>
      </c>
      <c r="L72" s="27">
        <v>53</v>
      </c>
      <c r="M72" s="11">
        <v>1</v>
      </c>
      <c r="N72" s="5">
        <f t="shared" si="34"/>
        <v>53</v>
      </c>
      <c r="O72" s="27">
        <v>58</v>
      </c>
      <c r="P72" s="11">
        <v>0.5</v>
      </c>
      <c r="Q72" s="5">
        <f t="shared" si="35"/>
        <v>29</v>
      </c>
      <c r="R72" s="27">
        <v>43</v>
      </c>
      <c r="S72" s="11">
        <v>1</v>
      </c>
      <c r="T72" s="5">
        <f t="shared" si="36"/>
        <v>43</v>
      </c>
      <c r="U72" s="27">
        <v>0</v>
      </c>
      <c r="V72" s="11">
        <v>0.5</v>
      </c>
      <c r="W72" s="5">
        <f t="shared" si="37"/>
        <v>0</v>
      </c>
      <c r="X72" s="27">
        <v>0</v>
      </c>
      <c r="Y72" s="11">
        <v>2</v>
      </c>
      <c r="Z72" s="5">
        <f t="shared" si="38"/>
        <v>0</v>
      </c>
      <c r="AA72" s="27">
        <v>39</v>
      </c>
      <c r="AB72" s="3">
        <v>2</v>
      </c>
      <c r="AC72" s="5">
        <f t="shared" si="39"/>
        <v>78</v>
      </c>
      <c r="AD72" s="27">
        <v>89</v>
      </c>
      <c r="AE72" s="11">
        <v>1</v>
      </c>
      <c r="AF72" s="5">
        <f t="shared" si="40"/>
        <v>89</v>
      </c>
      <c r="AG72" s="21">
        <f t="shared" si="41"/>
        <v>376.5</v>
      </c>
      <c r="AH72" s="12">
        <f t="shared" si="42"/>
        <v>43.350604490500864</v>
      </c>
      <c r="AI72" s="12">
        <f>ROUND(AH72,1)</f>
        <v>43.4</v>
      </c>
      <c r="AJ72" s="12">
        <f>ROUND(AI72,0)</f>
        <v>43</v>
      </c>
      <c r="AK72" s="14" t="s">
        <v>50</v>
      </c>
    </row>
    <row r="74" ht="15.75">
      <c r="A74" s="1" t="s">
        <v>59</v>
      </c>
    </row>
    <row r="76" spans="1:37" s="4" customFormat="1" ht="66" customHeight="1">
      <c r="A76" s="37" t="s">
        <v>0</v>
      </c>
      <c r="B76" s="8" t="s">
        <v>1</v>
      </c>
      <c r="C76" s="6" t="s">
        <v>42</v>
      </c>
      <c r="D76" s="3" t="s">
        <v>40</v>
      </c>
      <c r="E76" s="6" t="s">
        <v>71</v>
      </c>
      <c r="F76" s="9" t="s">
        <v>33</v>
      </c>
      <c r="G76" s="3" t="s">
        <v>40</v>
      </c>
      <c r="H76" s="9" t="s">
        <v>72</v>
      </c>
      <c r="I76" s="9" t="s">
        <v>34</v>
      </c>
      <c r="J76" s="3" t="s">
        <v>40</v>
      </c>
      <c r="K76" s="9" t="s">
        <v>73</v>
      </c>
      <c r="L76" s="9" t="s">
        <v>35</v>
      </c>
      <c r="M76" s="3" t="s">
        <v>40</v>
      </c>
      <c r="N76" s="9" t="s">
        <v>73</v>
      </c>
      <c r="O76" s="9" t="s">
        <v>36</v>
      </c>
      <c r="P76" s="3" t="s">
        <v>40</v>
      </c>
      <c r="Q76" s="9" t="s">
        <v>74</v>
      </c>
      <c r="R76" s="9" t="s">
        <v>37</v>
      </c>
      <c r="S76" s="3" t="s">
        <v>40</v>
      </c>
      <c r="T76" s="9" t="s">
        <v>75</v>
      </c>
      <c r="U76" s="10" t="s">
        <v>38</v>
      </c>
      <c r="V76" s="3" t="s">
        <v>40</v>
      </c>
      <c r="W76" s="10" t="s">
        <v>76</v>
      </c>
      <c r="X76" s="9" t="s">
        <v>39</v>
      </c>
      <c r="Y76" s="3" t="s">
        <v>40</v>
      </c>
      <c r="Z76" s="9" t="s">
        <v>77</v>
      </c>
      <c r="AA76" s="18" t="s">
        <v>46</v>
      </c>
      <c r="AB76" s="19" t="s">
        <v>40</v>
      </c>
      <c r="AC76" s="18" t="s">
        <v>78</v>
      </c>
      <c r="AD76" s="9" t="s">
        <v>47</v>
      </c>
      <c r="AE76" s="11" t="s">
        <v>40</v>
      </c>
      <c r="AF76" s="9" t="s">
        <v>79</v>
      </c>
      <c r="AG76" s="20" t="s">
        <v>55</v>
      </c>
      <c r="AH76" s="3" t="s">
        <v>41</v>
      </c>
      <c r="AI76" s="9" t="s">
        <v>43</v>
      </c>
      <c r="AJ76" s="6" t="s">
        <v>43</v>
      </c>
      <c r="AK76" s="13" t="s">
        <v>110</v>
      </c>
    </row>
    <row r="77" spans="1:37" s="4" customFormat="1" ht="13.5" customHeight="1">
      <c r="A77" s="38"/>
      <c r="B77" s="8"/>
      <c r="C77" s="6"/>
      <c r="D77" s="3"/>
      <c r="E77" s="24" t="s">
        <v>61</v>
      </c>
      <c r="F77" s="9"/>
      <c r="G77" s="3"/>
      <c r="H77" s="24" t="s">
        <v>62</v>
      </c>
      <c r="I77" s="24"/>
      <c r="J77" s="24"/>
      <c r="K77" s="24" t="s">
        <v>63</v>
      </c>
      <c r="L77" s="24"/>
      <c r="M77" s="24"/>
      <c r="N77" s="24" t="s">
        <v>64</v>
      </c>
      <c r="O77" s="24"/>
      <c r="P77" s="24"/>
      <c r="Q77" s="24" t="s">
        <v>65</v>
      </c>
      <c r="R77" s="24"/>
      <c r="S77" s="24"/>
      <c r="T77" s="24" t="s">
        <v>66</v>
      </c>
      <c r="U77" s="24"/>
      <c r="V77" s="24"/>
      <c r="W77" s="24" t="s">
        <v>67</v>
      </c>
      <c r="X77" s="24"/>
      <c r="Y77" s="24"/>
      <c r="Z77" s="24" t="s">
        <v>68</v>
      </c>
      <c r="AA77" s="24"/>
      <c r="AB77" s="24"/>
      <c r="AC77" s="24" t="s">
        <v>69</v>
      </c>
      <c r="AD77" s="24"/>
      <c r="AE77" s="24"/>
      <c r="AF77" s="24" t="s">
        <v>70</v>
      </c>
      <c r="AG77" s="20"/>
      <c r="AH77" s="3"/>
      <c r="AI77" s="9"/>
      <c r="AJ77" s="6"/>
      <c r="AK77" s="13"/>
    </row>
    <row r="78" spans="1:37" s="2" customFormat="1" ht="11.25">
      <c r="A78" s="25" t="s">
        <v>15</v>
      </c>
      <c r="B78" s="7" t="s">
        <v>3</v>
      </c>
      <c r="C78" s="27">
        <v>45</v>
      </c>
      <c r="D78" s="11">
        <v>1</v>
      </c>
      <c r="E78" s="5">
        <f aca="true" t="shared" si="43" ref="E78:E103">C78*D78</f>
        <v>45</v>
      </c>
      <c r="F78" s="27">
        <v>60</v>
      </c>
      <c r="G78" s="11">
        <v>0.5</v>
      </c>
      <c r="H78" s="5">
        <f aca="true" t="shared" si="44" ref="H78:H103">F78*G78</f>
        <v>30</v>
      </c>
      <c r="I78" s="27">
        <v>100</v>
      </c>
      <c r="J78" s="11">
        <v>1.5</v>
      </c>
      <c r="K78" s="5">
        <f aca="true" t="shared" si="45" ref="K78:K103">I78*J78</f>
        <v>150</v>
      </c>
      <c r="L78" s="27">
        <v>64</v>
      </c>
      <c r="M78" s="11">
        <v>1</v>
      </c>
      <c r="N78" s="5">
        <f aca="true" t="shared" si="46" ref="N78:N103">L78*M78</f>
        <v>64</v>
      </c>
      <c r="O78" s="27">
        <v>86</v>
      </c>
      <c r="P78" s="11">
        <v>0.5</v>
      </c>
      <c r="Q78" s="5">
        <f aca="true" t="shared" si="47" ref="Q78:Q103">O78*P78</f>
        <v>43</v>
      </c>
      <c r="R78" s="27">
        <v>47</v>
      </c>
      <c r="S78" s="11">
        <v>1</v>
      </c>
      <c r="T78" s="5">
        <f aca="true" t="shared" si="48" ref="T78:T103">R78*S78</f>
        <v>47</v>
      </c>
      <c r="U78" s="27">
        <v>75</v>
      </c>
      <c r="V78" s="11">
        <v>0.5</v>
      </c>
      <c r="W78" s="5">
        <f aca="true" t="shared" si="49" ref="W78:W103">U78*V78</f>
        <v>37.5</v>
      </c>
      <c r="X78" s="27">
        <v>80</v>
      </c>
      <c r="Y78" s="11">
        <v>2</v>
      </c>
      <c r="Z78" s="5">
        <f aca="true" t="shared" si="50" ref="Z78:Z103">X78*Y78</f>
        <v>160</v>
      </c>
      <c r="AA78" s="27">
        <v>96</v>
      </c>
      <c r="AB78" s="3">
        <v>2</v>
      </c>
      <c r="AC78" s="5">
        <f aca="true" t="shared" si="51" ref="AC78:AC103">AA78*AB78</f>
        <v>192</v>
      </c>
      <c r="AD78" s="27">
        <v>100</v>
      </c>
      <c r="AE78" s="11">
        <v>1</v>
      </c>
      <c r="AF78" s="5">
        <f aca="true" t="shared" si="52" ref="AF78:AF103">AD78*AE78</f>
        <v>100</v>
      </c>
      <c r="AG78" s="21">
        <f aca="true" t="shared" si="53" ref="AG78:AG103">SUM(E78+H78+K78+N78+Q78+T78+W78+Z78+AC78+AF78)</f>
        <v>868.5</v>
      </c>
      <c r="AH78" s="12">
        <f>AG78*100/868.5</f>
        <v>100</v>
      </c>
      <c r="AI78" s="12">
        <f aca="true" t="shared" si="54" ref="AI78:AI87">ROUND(AH78,1)</f>
        <v>100</v>
      </c>
      <c r="AJ78" s="12">
        <f aca="true" t="shared" si="55" ref="AJ78:AJ103">ROUND(AI78,0)</f>
        <v>100</v>
      </c>
      <c r="AK78" s="14" t="s">
        <v>48</v>
      </c>
    </row>
    <row r="79" spans="1:37" s="2" customFormat="1" ht="11.25">
      <c r="A79" s="25" t="s">
        <v>8</v>
      </c>
      <c r="B79" s="7" t="s">
        <v>4</v>
      </c>
      <c r="C79" s="27">
        <v>23</v>
      </c>
      <c r="D79" s="11">
        <v>1</v>
      </c>
      <c r="E79" s="5">
        <f t="shared" si="43"/>
        <v>23</v>
      </c>
      <c r="F79" s="31">
        <v>50</v>
      </c>
      <c r="G79" s="11">
        <v>0.5</v>
      </c>
      <c r="H79" s="5">
        <f t="shared" si="44"/>
        <v>25</v>
      </c>
      <c r="I79" s="31">
        <v>37</v>
      </c>
      <c r="J79" s="11">
        <v>1.5</v>
      </c>
      <c r="K79" s="5">
        <f t="shared" si="45"/>
        <v>55.5</v>
      </c>
      <c r="L79" s="27">
        <v>58</v>
      </c>
      <c r="M79" s="11">
        <v>1</v>
      </c>
      <c r="N79" s="5">
        <f t="shared" si="46"/>
        <v>58</v>
      </c>
      <c r="O79" s="27">
        <v>78</v>
      </c>
      <c r="P79" s="11">
        <v>0.5</v>
      </c>
      <c r="Q79" s="5">
        <f t="shared" si="47"/>
        <v>39</v>
      </c>
      <c r="R79" s="27">
        <v>36</v>
      </c>
      <c r="S79" s="11">
        <v>1</v>
      </c>
      <c r="T79" s="5">
        <f t="shared" si="48"/>
        <v>36</v>
      </c>
      <c r="U79" s="27">
        <v>57</v>
      </c>
      <c r="V79" s="11">
        <v>0.5</v>
      </c>
      <c r="W79" s="5">
        <f t="shared" si="49"/>
        <v>28.5</v>
      </c>
      <c r="X79" s="27">
        <v>100</v>
      </c>
      <c r="Y79" s="11">
        <v>2</v>
      </c>
      <c r="Z79" s="5">
        <f t="shared" si="50"/>
        <v>200</v>
      </c>
      <c r="AA79" s="27">
        <v>95</v>
      </c>
      <c r="AB79" s="3">
        <v>2</v>
      </c>
      <c r="AC79" s="5">
        <f t="shared" si="51"/>
        <v>190</v>
      </c>
      <c r="AD79" s="27">
        <v>99</v>
      </c>
      <c r="AE79" s="11">
        <v>1</v>
      </c>
      <c r="AF79" s="5">
        <f t="shared" si="52"/>
        <v>99</v>
      </c>
      <c r="AG79" s="21">
        <f t="shared" si="53"/>
        <v>754</v>
      </c>
      <c r="AH79" s="12">
        <f aca="true" t="shared" si="56" ref="AH79:AH103">AG79*100/868.5</f>
        <v>86.81635002878527</v>
      </c>
      <c r="AI79" s="12">
        <f t="shared" si="54"/>
        <v>86.8</v>
      </c>
      <c r="AJ79" s="12">
        <f t="shared" si="55"/>
        <v>87</v>
      </c>
      <c r="AK79" s="17" t="s">
        <v>81</v>
      </c>
    </row>
    <row r="80" spans="1:37" s="2" customFormat="1" ht="11.25">
      <c r="A80" s="25" t="s">
        <v>11</v>
      </c>
      <c r="B80" s="7" t="s">
        <v>3</v>
      </c>
      <c r="C80" s="27">
        <v>19</v>
      </c>
      <c r="D80" s="11">
        <v>1</v>
      </c>
      <c r="E80" s="5">
        <f t="shared" si="43"/>
        <v>19</v>
      </c>
      <c r="F80" s="31">
        <v>45</v>
      </c>
      <c r="G80" s="11">
        <v>0.5</v>
      </c>
      <c r="H80" s="5">
        <f t="shared" si="44"/>
        <v>22.5</v>
      </c>
      <c r="I80" s="31">
        <v>96</v>
      </c>
      <c r="J80" s="11">
        <v>1.5</v>
      </c>
      <c r="K80" s="5">
        <f t="shared" si="45"/>
        <v>144</v>
      </c>
      <c r="L80" s="27">
        <v>41</v>
      </c>
      <c r="M80" s="11">
        <v>1</v>
      </c>
      <c r="N80" s="5">
        <f t="shared" si="46"/>
        <v>41</v>
      </c>
      <c r="O80" s="27">
        <v>100</v>
      </c>
      <c r="P80" s="11">
        <v>0.5</v>
      </c>
      <c r="Q80" s="5">
        <f t="shared" si="47"/>
        <v>50</v>
      </c>
      <c r="R80" s="27">
        <v>31</v>
      </c>
      <c r="S80" s="11">
        <v>1</v>
      </c>
      <c r="T80" s="5">
        <f t="shared" si="48"/>
        <v>31</v>
      </c>
      <c r="U80" s="27">
        <v>31</v>
      </c>
      <c r="V80" s="11">
        <v>0.5</v>
      </c>
      <c r="W80" s="5">
        <f t="shared" si="49"/>
        <v>15.5</v>
      </c>
      <c r="X80" s="27">
        <v>28</v>
      </c>
      <c r="Y80" s="11">
        <v>2</v>
      </c>
      <c r="Z80" s="5">
        <f t="shared" si="50"/>
        <v>56</v>
      </c>
      <c r="AA80" s="27">
        <v>100</v>
      </c>
      <c r="AB80" s="3">
        <v>2</v>
      </c>
      <c r="AC80" s="5">
        <f t="shared" si="51"/>
        <v>200</v>
      </c>
      <c r="AD80" s="27">
        <v>100</v>
      </c>
      <c r="AE80" s="11">
        <v>1</v>
      </c>
      <c r="AF80" s="5">
        <f t="shared" si="52"/>
        <v>100</v>
      </c>
      <c r="AG80" s="21">
        <f t="shared" si="53"/>
        <v>679</v>
      </c>
      <c r="AH80" s="12">
        <f t="shared" si="56"/>
        <v>78.18077144502016</v>
      </c>
      <c r="AI80" s="12">
        <f t="shared" si="54"/>
        <v>78.2</v>
      </c>
      <c r="AJ80" s="12">
        <f t="shared" si="55"/>
        <v>78</v>
      </c>
      <c r="AK80" s="16" t="s">
        <v>82</v>
      </c>
    </row>
    <row r="81" spans="1:37" s="2" customFormat="1" ht="11.25">
      <c r="A81" s="25" t="s">
        <v>6</v>
      </c>
      <c r="B81" s="7" t="s">
        <v>4</v>
      </c>
      <c r="C81" s="27">
        <v>8</v>
      </c>
      <c r="D81" s="11">
        <v>1</v>
      </c>
      <c r="E81" s="5">
        <f t="shared" si="43"/>
        <v>8</v>
      </c>
      <c r="F81" s="31">
        <v>68</v>
      </c>
      <c r="G81" s="11">
        <v>0.5</v>
      </c>
      <c r="H81" s="5">
        <f t="shared" si="44"/>
        <v>34</v>
      </c>
      <c r="I81" s="31">
        <v>1</v>
      </c>
      <c r="J81" s="11">
        <v>1.5</v>
      </c>
      <c r="K81" s="5">
        <f t="shared" si="45"/>
        <v>1.5</v>
      </c>
      <c r="L81" s="27">
        <v>78</v>
      </c>
      <c r="M81" s="11">
        <v>1</v>
      </c>
      <c r="N81" s="5">
        <f t="shared" si="46"/>
        <v>78</v>
      </c>
      <c r="O81" s="27">
        <v>17</v>
      </c>
      <c r="P81" s="11">
        <v>0.5</v>
      </c>
      <c r="Q81" s="5">
        <f t="shared" si="47"/>
        <v>8.5</v>
      </c>
      <c r="R81" s="27">
        <v>78</v>
      </c>
      <c r="S81" s="11">
        <v>1</v>
      </c>
      <c r="T81" s="5">
        <f t="shared" si="48"/>
        <v>78</v>
      </c>
      <c r="U81" s="27">
        <v>40</v>
      </c>
      <c r="V81" s="11">
        <v>0.5</v>
      </c>
      <c r="W81" s="5">
        <f t="shared" si="49"/>
        <v>20</v>
      </c>
      <c r="X81" s="27">
        <v>27</v>
      </c>
      <c r="Y81" s="11">
        <v>2</v>
      </c>
      <c r="Z81" s="5">
        <f t="shared" si="50"/>
        <v>54</v>
      </c>
      <c r="AA81" s="27">
        <v>43</v>
      </c>
      <c r="AB81" s="3">
        <v>2</v>
      </c>
      <c r="AC81" s="5">
        <f t="shared" si="51"/>
        <v>86</v>
      </c>
      <c r="AD81" s="27">
        <v>90</v>
      </c>
      <c r="AE81" s="11">
        <v>1</v>
      </c>
      <c r="AF81" s="5">
        <f t="shared" si="52"/>
        <v>90</v>
      </c>
      <c r="AG81" s="21">
        <f t="shared" si="53"/>
        <v>458</v>
      </c>
      <c r="AH81" s="12">
        <f t="shared" si="56"/>
        <v>52.73459988485895</v>
      </c>
      <c r="AI81" s="12">
        <f t="shared" si="54"/>
        <v>52.7</v>
      </c>
      <c r="AJ81" s="12">
        <f t="shared" si="55"/>
        <v>53</v>
      </c>
      <c r="AK81" s="17" t="s">
        <v>51</v>
      </c>
    </row>
    <row r="82" spans="1:37" s="2" customFormat="1" ht="11.25">
      <c r="A82" s="25" t="s">
        <v>26</v>
      </c>
      <c r="B82" s="7" t="s">
        <v>4</v>
      </c>
      <c r="C82" s="27">
        <v>96</v>
      </c>
      <c r="D82" s="11">
        <v>1</v>
      </c>
      <c r="E82" s="5">
        <f t="shared" si="43"/>
        <v>96</v>
      </c>
      <c r="F82" s="31">
        <v>41</v>
      </c>
      <c r="G82" s="11">
        <v>0.5</v>
      </c>
      <c r="H82" s="5">
        <f t="shared" si="44"/>
        <v>20.5</v>
      </c>
      <c r="I82" s="31">
        <v>4</v>
      </c>
      <c r="J82" s="11">
        <v>1.5</v>
      </c>
      <c r="K82" s="5">
        <f t="shared" si="45"/>
        <v>6</v>
      </c>
      <c r="L82" s="27">
        <v>33</v>
      </c>
      <c r="M82" s="11">
        <v>1</v>
      </c>
      <c r="N82" s="5">
        <f t="shared" si="46"/>
        <v>33</v>
      </c>
      <c r="O82" s="27">
        <v>32</v>
      </c>
      <c r="P82" s="11">
        <v>0.5</v>
      </c>
      <c r="Q82" s="5">
        <f t="shared" si="47"/>
        <v>16</v>
      </c>
      <c r="R82" s="27">
        <v>58</v>
      </c>
      <c r="S82" s="11">
        <v>1</v>
      </c>
      <c r="T82" s="5">
        <f t="shared" si="48"/>
        <v>58</v>
      </c>
      <c r="U82" s="27">
        <v>6</v>
      </c>
      <c r="V82" s="11">
        <v>0.5</v>
      </c>
      <c r="W82" s="5">
        <f t="shared" si="49"/>
        <v>3</v>
      </c>
      <c r="X82" s="27">
        <v>6</v>
      </c>
      <c r="Y82" s="11">
        <v>2</v>
      </c>
      <c r="Z82" s="5">
        <f t="shared" si="50"/>
        <v>12</v>
      </c>
      <c r="AA82" s="27">
        <v>52</v>
      </c>
      <c r="AB82" s="3">
        <v>2</v>
      </c>
      <c r="AC82" s="5">
        <f t="shared" si="51"/>
        <v>104</v>
      </c>
      <c r="AD82" s="27">
        <v>98</v>
      </c>
      <c r="AE82" s="11">
        <v>1</v>
      </c>
      <c r="AF82" s="5">
        <f t="shared" si="52"/>
        <v>98</v>
      </c>
      <c r="AG82" s="21">
        <f t="shared" si="53"/>
        <v>446.5</v>
      </c>
      <c r="AH82" s="12">
        <f t="shared" si="56"/>
        <v>51.4104778353483</v>
      </c>
      <c r="AI82" s="12">
        <f t="shared" si="54"/>
        <v>51.4</v>
      </c>
      <c r="AJ82" s="12">
        <f t="shared" si="55"/>
        <v>51</v>
      </c>
      <c r="AK82" s="14" t="s">
        <v>125</v>
      </c>
    </row>
    <row r="83" spans="1:37" s="2" customFormat="1" ht="11.25">
      <c r="A83" s="25" t="s">
        <v>80</v>
      </c>
      <c r="B83" s="7" t="s">
        <v>4</v>
      </c>
      <c r="C83" s="27">
        <v>3</v>
      </c>
      <c r="D83" s="11">
        <v>1</v>
      </c>
      <c r="E83" s="5">
        <f t="shared" si="43"/>
        <v>3</v>
      </c>
      <c r="F83" s="31">
        <v>78</v>
      </c>
      <c r="G83" s="11">
        <v>0.5</v>
      </c>
      <c r="H83" s="5">
        <f t="shared" si="44"/>
        <v>39</v>
      </c>
      <c r="I83" s="31">
        <v>3</v>
      </c>
      <c r="J83" s="11">
        <v>1.5</v>
      </c>
      <c r="K83" s="5">
        <f t="shared" si="45"/>
        <v>4.5</v>
      </c>
      <c r="L83" s="27">
        <v>12</v>
      </c>
      <c r="M83" s="11">
        <v>1</v>
      </c>
      <c r="N83" s="5">
        <f t="shared" si="46"/>
        <v>12</v>
      </c>
      <c r="O83" s="27">
        <v>99</v>
      </c>
      <c r="P83" s="11">
        <v>0.5</v>
      </c>
      <c r="Q83" s="5">
        <f t="shared" si="47"/>
        <v>49.5</v>
      </c>
      <c r="R83" s="27">
        <v>46</v>
      </c>
      <c r="S83" s="11">
        <v>1</v>
      </c>
      <c r="T83" s="5">
        <f t="shared" si="48"/>
        <v>46</v>
      </c>
      <c r="U83" s="27">
        <v>1</v>
      </c>
      <c r="V83" s="11">
        <v>0.5</v>
      </c>
      <c r="W83" s="5">
        <f t="shared" si="49"/>
        <v>0.5</v>
      </c>
      <c r="X83" s="27">
        <v>0</v>
      </c>
      <c r="Y83" s="11">
        <v>2</v>
      </c>
      <c r="Z83" s="5">
        <f t="shared" si="50"/>
        <v>0</v>
      </c>
      <c r="AA83" s="27">
        <v>77</v>
      </c>
      <c r="AB83" s="3">
        <v>2</v>
      </c>
      <c r="AC83" s="5">
        <f t="shared" si="51"/>
        <v>154</v>
      </c>
      <c r="AD83" s="27">
        <v>93</v>
      </c>
      <c r="AE83" s="11">
        <v>1</v>
      </c>
      <c r="AF83" s="5">
        <f t="shared" si="52"/>
        <v>93</v>
      </c>
      <c r="AG83" s="21">
        <f t="shared" si="53"/>
        <v>401.5</v>
      </c>
      <c r="AH83" s="12">
        <f t="shared" si="56"/>
        <v>46.22913068508923</v>
      </c>
      <c r="AI83" s="12">
        <f t="shared" si="54"/>
        <v>46.2</v>
      </c>
      <c r="AJ83" s="12">
        <f t="shared" si="55"/>
        <v>46</v>
      </c>
      <c r="AK83" s="17" t="s">
        <v>126</v>
      </c>
    </row>
    <row r="84" spans="1:37" s="2" customFormat="1" ht="11.25">
      <c r="A84" s="25" t="s">
        <v>9</v>
      </c>
      <c r="B84" s="7" t="s">
        <v>3</v>
      </c>
      <c r="C84" s="27">
        <v>4</v>
      </c>
      <c r="D84" s="11">
        <v>1</v>
      </c>
      <c r="E84" s="5">
        <f t="shared" si="43"/>
        <v>4</v>
      </c>
      <c r="F84" s="31">
        <v>55</v>
      </c>
      <c r="G84" s="11">
        <v>0.5</v>
      </c>
      <c r="H84" s="5">
        <f t="shared" si="44"/>
        <v>27.5</v>
      </c>
      <c r="I84" s="31">
        <v>2</v>
      </c>
      <c r="J84" s="11">
        <v>1.5</v>
      </c>
      <c r="K84" s="5">
        <f t="shared" si="45"/>
        <v>3</v>
      </c>
      <c r="L84" s="27">
        <v>12</v>
      </c>
      <c r="M84" s="11">
        <v>1</v>
      </c>
      <c r="N84" s="5">
        <f t="shared" si="46"/>
        <v>12</v>
      </c>
      <c r="O84" s="27">
        <v>100</v>
      </c>
      <c r="P84" s="11">
        <v>0.5</v>
      </c>
      <c r="Q84" s="5">
        <f t="shared" si="47"/>
        <v>50</v>
      </c>
      <c r="R84" s="27">
        <v>50</v>
      </c>
      <c r="S84" s="11">
        <v>1</v>
      </c>
      <c r="T84" s="5">
        <f t="shared" si="48"/>
        <v>50</v>
      </c>
      <c r="U84" s="27">
        <v>0</v>
      </c>
      <c r="V84" s="11">
        <v>0.5</v>
      </c>
      <c r="W84" s="5">
        <f t="shared" si="49"/>
        <v>0</v>
      </c>
      <c r="X84" s="27">
        <v>0</v>
      </c>
      <c r="Y84" s="11">
        <v>2</v>
      </c>
      <c r="Z84" s="5">
        <f t="shared" si="50"/>
        <v>0</v>
      </c>
      <c r="AA84" s="27">
        <v>78</v>
      </c>
      <c r="AB84" s="3">
        <v>2</v>
      </c>
      <c r="AC84" s="5">
        <f t="shared" si="51"/>
        <v>156</v>
      </c>
      <c r="AD84" s="27">
        <v>96</v>
      </c>
      <c r="AE84" s="11">
        <v>1</v>
      </c>
      <c r="AF84" s="5">
        <f t="shared" si="52"/>
        <v>96</v>
      </c>
      <c r="AG84" s="21">
        <f t="shared" si="53"/>
        <v>398.5</v>
      </c>
      <c r="AH84" s="12">
        <f t="shared" si="56"/>
        <v>45.88370754173863</v>
      </c>
      <c r="AI84" s="12">
        <f t="shared" si="54"/>
        <v>45.9</v>
      </c>
      <c r="AJ84" s="12">
        <f t="shared" si="55"/>
        <v>46</v>
      </c>
      <c r="AK84" s="17" t="s">
        <v>127</v>
      </c>
    </row>
    <row r="85" spans="1:37" s="2" customFormat="1" ht="11.25">
      <c r="A85" s="25" t="s">
        <v>13</v>
      </c>
      <c r="B85" s="7" t="s">
        <v>3</v>
      </c>
      <c r="C85" s="27">
        <v>18</v>
      </c>
      <c r="D85" s="11">
        <v>1</v>
      </c>
      <c r="E85" s="5">
        <f t="shared" si="43"/>
        <v>18</v>
      </c>
      <c r="F85" s="31">
        <v>57</v>
      </c>
      <c r="G85" s="11">
        <v>0.5</v>
      </c>
      <c r="H85" s="5">
        <f t="shared" si="44"/>
        <v>28.5</v>
      </c>
      <c r="I85" s="31">
        <v>7</v>
      </c>
      <c r="J85" s="11">
        <v>1.5</v>
      </c>
      <c r="K85" s="5">
        <f t="shared" si="45"/>
        <v>10.5</v>
      </c>
      <c r="L85" s="27">
        <v>51</v>
      </c>
      <c r="M85" s="11">
        <v>1</v>
      </c>
      <c r="N85" s="5">
        <f t="shared" si="46"/>
        <v>51</v>
      </c>
      <c r="O85" s="27">
        <v>88</v>
      </c>
      <c r="P85" s="11">
        <v>0.5</v>
      </c>
      <c r="Q85" s="5">
        <f t="shared" si="47"/>
        <v>44</v>
      </c>
      <c r="R85" s="27">
        <v>36</v>
      </c>
      <c r="S85" s="11">
        <v>1</v>
      </c>
      <c r="T85" s="5">
        <f t="shared" si="48"/>
        <v>36</v>
      </c>
      <c r="U85" s="27">
        <v>0</v>
      </c>
      <c r="V85" s="11">
        <v>0.5</v>
      </c>
      <c r="W85" s="5">
        <f t="shared" si="49"/>
        <v>0</v>
      </c>
      <c r="X85" s="27">
        <v>0</v>
      </c>
      <c r="Y85" s="11">
        <v>2</v>
      </c>
      <c r="Z85" s="5">
        <f t="shared" si="50"/>
        <v>0</v>
      </c>
      <c r="AA85" s="27">
        <v>58</v>
      </c>
      <c r="AB85" s="3">
        <v>2</v>
      </c>
      <c r="AC85" s="5">
        <f t="shared" si="51"/>
        <v>116</v>
      </c>
      <c r="AD85" s="27">
        <v>94</v>
      </c>
      <c r="AE85" s="11">
        <v>1</v>
      </c>
      <c r="AF85" s="5">
        <f t="shared" si="52"/>
        <v>94</v>
      </c>
      <c r="AG85" s="21">
        <f t="shared" si="53"/>
        <v>398</v>
      </c>
      <c r="AH85" s="12">
        <f t="shared" si="56"/>
        <v>45.82613701784686</v>
      </c>
      <c r="AI85" s="12">
        <f t="shared" si="54"/>
        <v>45.8</v>
      </c>
      <c r="AJ85" s="12">
        <f t="shared" si="55"/>
        <v>46</v>
      </c>
      <c r="AK85" s="17" t="s">
        <v>128</v>
      </c>
    </row>
    <row r="86" spans="1:37" s="2" customFormat="1" ht="11.25">
      <c r="A86" s="25" t="s">
        <v>25</v>
      </c>
      <c r="B86" s="7" t="s">
        <v>3</v>
      </c>
      <c r="C86" s="27">
        <v>75</v>
      </c>
      <c r="D86" s="11">
        <v>1</v>
      </c>
      <c r="E86" s="5">
        <f t="shared" si="43"/>
        <v>75</v>
      </c>
      <c r="F86" s="31">
        <v>49</v>
      </c>
      <c r="G86" s="11">
        <v>0.5</v>
      </c>
      <c r="H86" s="5">
        <f t="shared" si="44"/>
        <v>24.5</v>
      </c>
      <c r="I86" s="31">
        <v>5</v>
      </c>
      <c r="J86" s="11">
        <v>1.5</v>
      </c>
      <c r="K86" s="5">
        <f t="shared" si="45"/>
        <v>7.5</v>
      </c>
      <c r="L86" s="27">
        <v>49</v>
      </c>
      <c r="M86" s="11">
        <v>1</v>
      </c>
      <c r="N86" s="5">
        <f t="shared" si="46"/>
        <v>49</v>
      </c>
      <c r="O86" s="27">
        <v>41</v>
      </c>
      <c r="P86" s="11">
        <v>0.5</v>
      </c>
      <c r="Q86" s="5">
        <f t="shared" si="47"/>
        <v>20.5</v>
      </c>
      <c r="R86" s="27">
        <v>38</v>
      </c>
      <c r="S86" s="11">
        <v>1</v>
      </c>
      <c r="T86" s="5">
        <f t="shared" si="48"/>
        <v>38</v>
      </c>
      <c r="U86" s="27">
        <v>11</v>
      </c>
      <c r="V86" s="11">
        <v>0.5</v>
      </c>
      <c r="W86" s="5">
        <f t="shared" si="49"/>
        <v>5.5</v>
      </c>
      <c r="X86" s="27">
        <v>0</v>
      </c>
      <c r="Y86" s="11">
        <v>2</v>
      </c>
      <c r="Z86" s="5">
        <f t="shared" si="50"/>
        <v>0</v>
      </c>
      <c r="AA86" s="27">
        <v>43</v>
      </c>
      <c r="AB86" s="3">
        <v>2</v>
      </c>
      <c r="AC86" s="5">
        <f t="shared" si="51"/>
        <v>86</v>
      </c>
      <c r="AD86" s="27">
        <v>92</v>
      </c>
      <c r="AE86" s="11">
        <v>1</v>
      </c>
      <c r="AF86" s="5">
        <f t="shared" si="52"/>
        <v>92</v>
      </c>
      <c r="AG86" s="21">
        <f t="shared" si="53"/>
        <v>398</v>
      </c>
      <c r="AH86" s="12">
        <f t="shared" si="56"/>
        <v>45.82613701784686</v>
      </c>
      <c r="AI86" s="12">
        <f t="shared" si="54"/>
        <v>45.8</v>
      </c>
      <c r="AJ86" s="12">
        <f t="shared" si="55"/>
        <v>46</v>
      </c>
      <c r="AK86" s="17" t="s">
        <v>129</v>
      </c>
    </row>
    <row r="87" spans="1:37" s="2" customFormat="1" ht="11.25">
      <c r="A87" s="25" t="s">
        <v>31</v>
      </c>
      <c r="B87" s="7" t="s">
        <v>4</v>
      </c>
      <c r="C87" s="27">
        <v>56</v>
      </c>
      <c r="D87" s="11">
        <v>1</v>
      </c>
      <c r="E87" s="5">
        <f t="shared" si="43"/>
        <v>56</v>
      </c>
      <c r="F87" s="31">
        <v>38</v>
      </c>
      <c r="G87" s="11">
        <v>0.5</v>
      </c>
      <c r="H87" s="5">
        <f t="shared" si="44"/>
        <v>19</v>
      </c>
      <c r="I87" s="31">
        <v>10</v>
      </c>
      <c r="J87" s="11">
        <v>1.5</v>
      </c>
      <c r="K87" s="5">
        <f t="shared" si="45"/>
        <v>15</v>
      </c>
      <c r="L87" s="27">
        <v>28</v>
      </c>
      <c r="M87" s="11">
        <v>1</v>
      </c>
      <c r="N87" s="5">
        <f t="shared" si="46"/>
        <v>28</v>
      </c>
      <c r="O87" s="27">
        <v>77</v>
      </c>
      <c r="P87" s="11">
        <v>0.5</v>
      </c>
      <c r="Q87" s="5">
        <f t="shared" si="47"/>
        <v>38.5</v>
      </c>
      <c r="R87" s="27">
        <v>49</v>
      </c>
      <c r="S87" s="11">
        <v>1</v>
      </c>
      <c r="T87" s="5">
        <f t="shared" si="48"/>
        <v>49</v>
      </c>
      <c r="U87" s="27">
        <v>100</v>
      </c>
      <c r="V87" s="11">
        <v>0.5</v>
      </c>
      <c r="W87" s="5">
        <f t="shared" si="49"/>
        <v>50</v>
      </c>
      <c r="X87" s="27">
        <v>0</v>
      </c>
      <c r="Y87" s="11">
        <v>2</v>
      </c>
      <c r="Z87" s="5">
        <f t="shared" si="50"/>
        <v>0</v>
      </c>
      <c r="AA87" s="27">
        <v>26</v>
      </c>
      <c r="AB87" s="3">
        <v>2</v>
      </c>
      <c r="AC87" s="5">
        <f t="shared" si="51"/>
        <v>52</v>
      </c>
      <c r="AD87" s="27">
        <v>90</v>
      </c>
      <c r="AE87" s="11">
        <v>1</v>
      </c>
      <c r="AF87" s="5">
        <f t="shared" si="52"/>
        <v>90</v>
      </c>
      <c r="AG87" s="21">
        <f t="shared" si="53"/>
        <v>397.5</v>
      </c>
      <c r="AH87" s="12">
        <f t="shared" si="56"/>
        <v>45.76856649395509</v>
      </c>
      <c r="AI87" s="12">
        <f t="shared" si="54"/>
        <v>45.8</v>
      </c>
      <c r="AJ87" s="12">
        <f t="shared" si="55"/>
        <v>46</v>
      </c>
      <c r="AK87" s="17" t="s">
        <v>126</v>
      </c>
    </row>
    <row r="88" spans="1:37" s="2" customFormat="1" ht="11.25">
      <c r="A88" s="25" t="s">
        <v>20</v>
      </c>
      <c r="B88" s="7" t="s">
        <v>4</v>
      </c>
      <c r="C88" s="27">
        <v>51</v>
      </c>
      <c r="D88" s="3">
        <v>1</v>
      </c>
      <c r="E88" s="5">
        <f t="shared" si="43"/>
        <v>51</v>
      </c>
      <c r="F88" s="31">
        <v>67</v>
      </c>
      <c r="G88" s="3">
        <v>0.5</v>
      </c>
      <c r="H88" s="5">
        <f t="shared" si="44"/>
        <v>33.5</v>
      </c>
      <c r="I88" s="31">
        <v>2</v>
      </c>
      <c r="J88" s="3">
        <v>1.5</v>
      </c>
      <c r="K88" s="5">
        <f t="shared" si="45"/>
        <v>3</v>
      </c>
      <c r="L88" s="27">
        <v>29</v>
      </c>
      <c r="M88" s="3">
        <v>1</v>
      </c>
      <c r="N88" s="5">
        <f t="shared" si="46"/>
        <v>29</v>
      </c>
      <c r="O88" s="27">
        <v>55</v>
      </c>
      <c r="P88" s="3">
        <v>0.5</v>
      </c>
      <c r="Q88" s="5">
        <f t="shared" si="47"/>
        <v>27.5</v>
      </c>
      <c r="R88" s="27">
        <v>33</v>
      </c>
      <c r="S88" s="3">
        <v>1</v>
      </c>
      <c r="T88" s="5">
        <f t="shared" si="48"/>
        <v>33</v>
      </c>
      <c r="U88" s="27">
        <v>0</v>
      </c>
      <c r="V88" s="3">
        <v>0.5</v>
      </c>
      <c r="W88" s="5">
        <f t="shared" si="49"/>
        <v>0</v>
      </c>
      <c r="X88" s="27">
        <v>0</v>
      </c>
      <c r="Y88" s="3">
        <v>2</v>
      </c>
      <c r="Z88" s="5">
        <f t="shared" si="50"/>
        <v>0</v>
      </c>
      <c r="AA88" s="27">
        <v>61</v>
      </c>
      <c r="AB88" s="3">
        <v>2</v>
      </c>
      <c r="AC88" s="5">
        <f t="shared" si="51"/>
        <v>122</v>
      </c>
      <c r="AD88" s="27">
        <v>93</v>
      </c>
      <c r="AE88" s="3">
        <v>1</v>
      </c>
      <c r="AF88" s="5">
        <f t="shared" si="52"/>
        <v>93</v>
      </c>
      <c r="AG88" s="21">
        <f t="shared" si="53"/>
        <v>392</v>
      </c>
      <c r="AH88" s="12">
        <f t="shared" si="56"/>
        <v>45.13529073114565</v>
      </c>
      <c r="AI88" s="12">
        <f>ROUND(AH88,0)</f>
        <v>45</v>
      </c>
      <c r="AJ88" s="12">
        <f t="shared" si="55"/>
        <v>45</v>
      </c>
      <c r="AK88" s="14" t="s">
        <v>130</v>
      </c>
    </row>
    <row r="89" spans="1:38" s="2" customFormat="1" ht="11.25">
      <c r="A89" s="25" t="s">
        <v>23</v>
      </c>
      <c r="B89" s="7" t="s">
        <v>3</v>
      </c>
      <c r="C89" s="27">
        <v>58</v>
      </c>
      <c r="D89" s="11">
        <v>1</v>
      </c>
      <c r="E89" s="5">
        <f t="shared" si="43"/>
        <v>58</v>
      </c>
      <c r="F89" s="31">
        <v>40</v>
      </c>
      <c r="G89" s="11">
        <v>0.5</v>
      </c>
      <c r="H89" s="5">
        <f t="shared" si="44"/>
        <v>20</v>
      </c>
      <c r="I89" s="31">
        <v>9</v>
      </c>
      <c r="J89" s="11">
        <v>1.5</v>
      </c>
      <c r="K89" s="5">
        <f t="shared" si="45"/>
        <v>13.5</v>
      </c>
      <c r="L89" s="27">
        <v>53</v>
      </c>
      <c r="M89" s="11">
        <v>1</v>
      </c>
      <c r="N89" s="5">
        <f t="shared" si="46"/>
        <v>53</v>
      </c>
      <c r="O89" s="27">
        <v>64</v>
      </c>
      <c r="P89" s="11">
        <v>0.5</v>
      </c>
      <c r="Q89" s="5">
        <f t="shared" si="47"/>
        <v>32</v>
      </c>
      <c r="R89" s="27">
        <v>35</v>
      </c>
      <c r="S89" s="11">
        <v>1</v>
      </c>
      <c r="T89" s="5">
        <f t="shared" si="48"/>
        <v>35</v>
      </c>
      <c r="U89" s="27">
        <v>10</v>
      </c>
      <c r="V89" s="11">
        <v>0.5</v>
      </c>
      <c r="W89" s="5">
        <f t="shared" si="49"/>
        <v>5</v>
      </c>
      <c r="X89" s="27">
        <v>0</v>
      </c>
      <c r="Y89" s="11">
        <v>2</v>
      </c>
      <c r="Z89" s="5">
        <f t="shared" si="50"/>
        <v>0</v>
      </c>
      <c r="AA89" s="27">
        <v>42</v>
      </c>
      <c r="AB89" s="3">
        <v>2</v>
      </c>
      <c r="AC89" s="5">
        <f t="shared" si="51"/>
        <v>84</v>
      </c>
      <c r="AD89" s="27">
        <v>87</v>
      </c>
      <c r="AE89" s="11">
        <v>1</v>
      </c>
      <c r="AF89" s="5">
        <f t="shared" si="52"/>
        <v>87</v>
      </c>
      <c r="AG89" s="21">
        <f t="shared" si="53"/>
        <v>387.5</v>
      </c>
      <c r="AH89" s="12">
        <f t="shared" si="56"/>
        <v>44.61715601611974</v>
      </c>
      <c r="AI89" s="12">
        <f aca="true" t="shared" si="57" ref="AI89:AI103">ROUND(AH89,1)</f>
        <v>44.6</v>
      </c>
      <c r="AJ89" s="12">
        <f t="shared" si="55"/>
        <v>45</v>
      </c>
      <c r="AK89" s="14" t="s">
        <v>131</v>
      </c>
      <c r="AL89" s="23"/>
    </row>
    <row r="90" spans="1:37" s="2" customFormat="1" ht="11.25">
      <c r="A90" s="25" t="s">
        <v>29</v>
      </c>
      <c r="B90" s="7" t="s">
        <v>3</v>
      </c>
      <c r="C90" s="27">
        <v>100</v>
      </c>
      <c r="D90" s="11">
        <v>1</v>
      </c>
      <c r="E90" s="5">
        <f t="shared" si="43"/>
        <v>100</v>
      </c>
      <c r="F90" s="31">
        <v>31</v>
      </c>
      <c r="G90" s="11">
        <v>0.5</v>
      </c>
      <c r="H90" s="5">
        <f t="shared" si="44"/>
        <v>15.5</v>
      </c>
      <c r="I90" s="31">
        <v>3</v>
      </c>
      <c r="J90" s="11">
        <v>1.5</v>
      </c>
      <c r="K90" s="5">
        <f t="shared" si="45"/>
        <v>4.5</v>
      </c>
      <c r="L90" s="27">
        <v>31</v>
      </c>
      <c r="M90" s="11">
        <v>1</v>
      </c>
      <c r="N90" s="5">
        <f t="shared" si="46"/>
        <v>31</v>
      </c>
      <c r="O90" s="27">
        <v>79</v>
      </c>
      <c r="P90" s="11">
        <v>0.5</v>
      </c>
      <c r="Q90" s="5">
        <f t="shared" si="47"/>
        <v>39.5</v>
      </c>
      <c r="R90" s="27">
        <v>39</v>
      </c>
      <c r="S90" s="11">
        <v>1</v>
      </c>
      <c r="T90" s="5">
        <f t="shared" si="48"/>
        <v>39</v>
      </c>
      <c r="U90" s="27">
        <v>71</v>
      </c>
      <c r="V90" s="11">
        <v>0.5</v>
      </c>
      <c r="W90" s="5">
        <f t="shared" si="49"/>
        <v>35.5</v>
      </c>
      <c r="X90" s="27">
        <v>0</v>
      </c>
      <c r="Y90" s="11">
        <v>2</v>
      </c>
      <c r="Z90" s="5">
        <f t="shared" si="50"/>
        <v>0</v>
      </c>
      <c r="AA90" s="27">
        <v>23</v>
      </c>
      <c r="AB90" s="3">
        <v>2</v>
      </c>
      <c r="AC90" s="5">
        <f t="shared" si="51"/>
        <v>46</v>
      </c>
      <c r="AD90" s="27">
        <v>72</v>
      </c>
      <c r="AE90" s="11">
        <v>1</v>
      </c>
      <c r="AF90" s="5">
        <f t="shared" si="52"/>
        <v>72</v>
      </c>
      <c r="AG90" s="21">
        <f t="shared" si="53"/>
        <v>383</v>
      </c>
      <c r="AH90" s="12">
        <f t="shared" si="56"/>
        <v>44.09902130109384</v>
      </c>
      <c r="AI90" s="12">
        <f t="shared" si="57"/>
        <v>44.1</v>
      </c>
      <c r="AJ90" s="12">
        <f t="shared" si="55"/>
        <v>44</v>
      </c>
      <c r="AK90" s="14" t="s">
        <v>132</v>
      </c>
    </row>
    <row r="91" spans="1:37" s="2" customFormat="1" ht="11.25">
      <c r="A91" s="25" t="s">
        <v>22</v>
      </c>
      <c r="B91" s="7" t="s">
        <v>3</v>
      </c>
      <c r="C91" s="27">
        <v>33</v>
      </c>
      <c r="D91" s="11">
        <v>1</v>
      </c>
      <c r="E91" s="5">
        <f t="shared" si="43"/>
        <v>33</v>
      </c>
      <c r="F91" s="31">
        <v>53</v>
      </c>
      <c r="G91" s="11">
        <v>0.5</v>
      </c>
      <c r="H91" s="5">
        <f t="shared" si="44"/>
        <v>26.5</v>
      </c>
      <c r="I91" s="31">
        <v>7</v>
      </c>
      <c r="J91" s="11">
        <v>1.5</v>
      </c>
      <c r="K91" s="5">
        <f t="shared" si="45"/>
        <v>10.5</v>
      </c>
      <c r="L91" s="27">
        <v>40</v>
      </c>
      <c r="M91" s="11">
        <v>1</v>
      </c>
      <c r="N91" s="5">
        <f t="shared" si="46"/>
        <v>40</v>
      </c>
      <c r="O91" s="27">
        <v>83</v>
      </c>
      <c r="P91" s="11">
        <v>0.5</v>
      </c>
      <c r="Q91" s="5">
        <f t="shared" si="47"/>
        <v>41.5</v>
      </c>
      <c r="R91" s="27">
        <v>49</v>
      </c>
      <c r="S91" s="11">
        <v>1</v>
      </c>
      <c r="T91" s="5">
        <f t="shared" si="48"/>
        <v>49</v>
      </c>
      <c r="U91" s="27">
        <v>0</v>
      </c>
      <c r="V91" s="11">
        <v>0.5</v>
      </c>
      <c r="W91" s="5">
        <f t="shared" si="49"/>
        <v>0</v>
      </c>
      <c r="X91" s="27">
        <v>8</v>
      </c>
      <c r="Y91" s="11">
        <v>2</v>
      </c>
      <c r="Z91" s="5">
        <f t="shared" si="50"/>
        <v>16</v>
      </c>
      <c r="AA91" s="27">
        <v>36</v>
      </c>
      <c r="AB91" s="3">
        <v>2</v>
      </c>
      <c r="AC91" s="5">
        <f t="shared" si="51"/>
        <v>72</v>
      </c>
      <c r="AD91" s="27">
        <v>87</v>
      </c>
      <c r="AE91" s="11">
        <v>1</v>
      </c>
      <c r="AF91" s="5">
        <f t="shared" si="52"/>
        <v>87</v>
      </c>
      <c r="AG91" s="21">
        <f t="shared" si="53"/>
        <v>375.5</v>
      </c>
      <c r="AH91" s="12">
        <f t="shared" si="56"/>
        <v>43.235463442717325</v>
      </c>
      <c r="AI91" s="12">
        <f t="shared" si="57"/>
        <v>43.2</v>
      </c>
      <c r="AJ91" s="12">
        <f t="shared" si="55"/>
        <v>43</v>
      </c>
      <c r="AK91" s="17" t="s">
        <v>133</v>
      </c>
    </row>
    <row r="92" spans="1:37" s="2" customFormat="1" ht="11.25">
      <c r="A92" s="25" t="s">
        <v>19</v>
      </c>
      <c r="B92" s="7" t="s">
        <v>4</v>
      </c>
      <c r="C92" s="27">
        <v>5</v>
      </c>
      <c r="D92" s="11">
        <v>1</v>
      </c>
      <c r="E92" s="5">
        <f t="shared" si="43"/>
        <v>5</v>
      </c>
      <c r="F92" s="31">
        <v>57</v>
      </c>
      <c r="G92" s="11">
        <v>0.5</v>
      </c>
      <c r="H92" s="5">
        <f t="shared" si="44"/>
        <v>28.5</v>
      </c>
      <c r="I92" s="31">
        <v>3</v>
      </c>
      <c r="J92" s="11">
        <v>1.5</v>
      </c>
      <c r="K92" s="5">
        <f t="shared" si="45"/>
        <v>4.5</v>
      </c>
      <c r="L92" s="27">
        <v>27</v>
      </c>
      <c r="M92" s="11">
        <v>1</v>
      </c>
      <c r="N92" s="5">
        <f t="shared" si="46"/>
        <v>27</v>
      </c>
      <c r="O92" s="27">
        <v>84</v>
      </c>
      <c r="P92" s="11">
        <v>0.5</v>
      </c>
      <c r="Q92" s="5">
        <f t="shared" si="47"/>
        <v>42</v>
      </c>
      <c r="R92" s="27">
        <v>51</v>
      </c>
      <c r="S92" s="11">
        <v>1</v>
      </c>
      <c r="T92" s="5">
        <f t="shared" si="48"/>
        <v>51</v>
      </c>
      <c r="U92" s="27">
        <v>1</v>
      </c>
      <c r="V92" s="11">
        <v>0.5</v>
      </c>
      <c r="W92" s="5">
        <f t="shared" si="49"/>
        <v>0.5</v>
      </c>
      <c r="X92" s="27">
        <v>0</v>
      </c>
      <c r="Y92" s="11">
        <v>2</v>
      </c>
      <c r="Z92" s="5">
        <f t="shared" si="50"/>
        <v>0</v>
      </c>
      <c r="AA92" s="27">
        <v>54</v>
      </c>
      <c r="AB92" s="3">
        <v>2</v>
      </c>
      <c r="AC92" s="5">
        <f t="shared" si="51"/>
        <v>108</v>
      </c>
      <c r="AD92" s="27">
        <v>90</v>
      </c>
      <c r="AE92" s="11">
        <v>1</v>
      </c>
      <c r="AF92" s="5">
        <f t="shared" si="52"/>
        <v>90</v>
      </c>
      <c r="AG92" s="21">
        <f t="shared" si="53"/>
        <v>356.5</v>
      </c>
      <c r="AH92" s="12">
        <f t="shared" si="56"/>
        <v>41.04778353483017</v>
      </c>
      <c r="AI92" s="12">
        <f t="shared" si="57"/>
        <v>41</v>
      </c>
      <c r="AJ92" s="12">
        <f t="shared" si="55"/>
        <v>41</v>
      </c>
      <c r="AK92" s="17" t="s">
        <v>134</v>
      </c>
    </row>
    <row r="93" spans="1:37" s="2" customFormat="1" ht="11.25">
      <c r="A93" s="25" t="s">
        <v>17</v>
      </c>
      <c r="B93" s="7" t="s">
        <v>4</v>
      </c>
      <c r="C93" s="27">
        <v>15</v>
      </c>
      <c r="D93" s="11">
        <v>1</v>
      </c>
      <c r="E93" s="5">
        <f t="shared" si="43"/>
        <v>15</v>
      </c>
      <c r="F93" s="31">
        <v>17</v>
      </c>
      <c r="G93" s="11">
        <v>0.5</v>
      </c>
      <c r="H93" s="5">
        <f t="shared" si="44"/>
        <v>8.5</v>
      </c>
      <c r="I93" s="31">
        <v>2</v>
      </c>
      <c r="J93" s="11">
        <v>1.5</v>
      </c>
      <c r="K93" s="5">
        <f t="shared" si="45"/>
        <v>3</v>
      </c>
      <c r="L93" s="27">
        <v>33</v>
      </c>
      <c r="M93" s="11">
        <v>1</v>
      </c>
      <c r="N93" s="5">
        <f t="shared" si="46"/>
        <v>33</v>
      </c>
      <c r="O93" s="27">
        <v>60</v>
      </c>
      <c r="P93" s="11">
        <v>0.5</v>
      </c>
      <c r="Q93" s="5">
        <f t="shared" si="47"/>
        <v>30</v>
      </c>
      <c r="R93" s="27">
        <v>15</v>
      </c>
      <c r="S93" s="11">
        <v>1</v>
      </c>
      <c r="T93" s="5">
        <f t="shared" si="48"/>
        <v>15</v>
      </c>
      <c r="U93" s="27">
        <v>0</v>
      </c>
      <c r="V93" s="11">
        <v>0.5</v>
      </c>
      <c r="W93" s="5">
        <f t="shared" si="49"/>
        <v>0</v>
      </c>
      <c r="X93" s="27">
        <v>0</v>
      </c>
      <c r="Y93" s="11">
        <v>2</v>
      </c>
      <c r="Z93" s="5">
        <f t="shared" si="50"/>
        <v>0</v>
      </c>
      <c r="AA93" s="27">
        <v>73</v>
      </c>
      <c r="AB93" s="3">
        <v>2</v>
      </c>
      <c r="AC93" s="5">
        <f t="shared" si="51"/>
        <v>146</v>
      </c>
      <c r="AD93" s="27">
        <v>97</v>
      </c>
      <c r="AE93" s="11">
        <v>1</v>
      </c>
      <c r="AF93" s="5">
        <f t="shared" si="52"/>
        <v>97</v>
      </c>
      <c r="AG93" s="21">
        <f t="shared" si="53"/>
        <v>347.5</v>
      </c>
      <c r="AH93" s="12">
        <f t="shared" si="56"/>
        <v>40.01151410477836</v>
      </c>
      <c r="AI93" s="12">
        <f t="shared" si="57"/>
        <v>40</v>
      </c>
      <c r="AJ93" s="12">
        <f t="shared" si="55"/>
        <v>40</v>
      </c>
      <c r="AK93" s="17" t="s">
        <v>135</v>
      </c>
    </row>
    <row r="94" spans="1:38" s="2" customFormat="1" ht="11.25">
      <c r="A94" s="25" t="s">
        <v>24</v>
      </c>
      <c r="B94" s="7" t="s">
        <v>3</v>
      </c>
      <c r="C94" s="27">
        <v>25</v>
      </c>
      <c r="D94" s="11">
        <v>1</v>
      </c>
      <c r="E94" s="5">
        <f t="shared" si="43"/>
        <v>25</v>
      </c>
      <c r="F94" s="31">
        <v>68</v>
      </c>
      <c r="G94" s="11">
        <v>0.5</v>
      </c>
      <c r="H94" s="5">
        <f t="shared" si="44"/>
        <v>34</v>
      </c>
      <c r="I94" s="31">
        <v>4</v>
      </c>
      <c r="J94" s="11">
        <v>1.5</v>
      </c>
      <c r="K94" s="5">
        <f t="shared" si="45"/>
        <v>6</v>
      </c>
      <c r="L94" s="27">
        <v>81</v>
      </c>
      <c r="M94" s="11">
        <v>1</v>
      </c>
      <c r="N94" s="5">
        <f t="shared" si="46"/>
        <v>81</v>
      </c>
      <c r="O94" s="27">
        <v>44</v>
      </c>
      <c r="P94" s="11">
        <v>0.5</v>
      </c>
      <c r="Q94" s="5">
        <f t="shared" si="47"/>
        <v>22</v>
      </c>
      <c r="R94" s="27">
        <v>54</v>
      </c>
      <c r="S94" s="11">
        <v>1</v>
      </c>
      <c r="T94" s="5">
        <f t="shared" si="48"/>
        <v>54</v>
      </c>
      <c r="U94" s="27">
        <v>2</v>
      </c>
      <c r="V94" s="11">
        <v>0.5</v>
      </c>
      <c r="W94" s="5">
        <f t="shared" si="49"/>
        <v>1</v>
      </c>
      <c r="X94" s="27">
        <v>0</v>
      </c>
      <c r="Y94" s="11">
        <v>2</v>
      </c>
      <c r="Z94" s="5">
        <f t="shared" si="50"/>
        <v>0</v>
      </c>
      <c r="AA94" s="27">
        <v>15</v>
      </c>
      <c r="AB94" s="3">
        <v>2</v>
      </c>
      <c r="AC94" s="5">
        <f t="shared" si="51"/>
        <v>30</v>
      </c>
      <c r="AD94" s="27">
        <v>68</v>
      </c>
      <c r="AE94" s="11">
        <v>1</v>
      </c>
      <c r="AF94" s="5">
        <f t="shared" si="52"/>
        <v>68</v>
      </c>
      <c r="AG94" s="21">
        <f t="shared" si="53"/>
        <v>321</v>
      </c>
      <c r="AH94" s="12">
        <f t="shared" si="56"/>
        <v>36.96027633851468</v>
      </c>
      <c r="AI94" s="12">
        <f t="shared" si="57"/>
        <v>37</v>
      </c>
      <c r="AJ94" s="12">
        <f t="shared" si="55"/>
        <v>37</v>
      </c>
      <c r="AK94" s="14" t="s">
        <v>136</v>
      </c>
      <c r="AL94" s="23"/>
    </row>
    <row r="95" spans="1:37" s="2" customFormat="1" ht="11.25">
      <c r="A95" s="25" t="s">
        <v>10</v>
      </c>
      <c r="B95" s="7" t="s">
        <v>4</v>
      </c>
      <c r="C95" s="27">
        <v>0</v>
      </c>
      <c r="D95" s="11">
        <v>1</v>
      </c>
      <c r="E95" s="5">
        <f t="shared" si="43"/>
        <v>0</v>
      </c>
      <c r="F95" s="31">
        <v>100</v>
      </c>
      <c r="G95" s="11">
        <v>0.5</v>
      </c>
      <c r="H95" s="5">
        <f t="shared" si="44"/>
        <v>50</v>
      </c>
      <c r="I95" s="31">
        <v>0</v>
      </c>
      <c r="J95" s="11">
        <v>1.5</v>
      </c>
      <c r="K95" s="5">
        <f t="shared" si="45"/>
        <v>0</v>
      </c>
      <c r="L95" s="27">
        <v>30</v>
      </c>
      <c r="M95" s="11">
        <v>1</v>
      </c>
      <c r="N95" s="5">
        <f t="shared" si="46"/>
        <v>30</v>
      </c>
      <c r="O95" s="27">
        <v>24</v>
      </c>
      <c r="P95" s="11">
        <v>0.5</v>
      </c>
      <c r="Q95" s="5">
        <f t="shared" si="47"/>
        <v>12</v>
      </c>
      <c r="R95" s="27">
        <v>70</v>
      </c>
      <c r="S95" s="11">
        <v>1</v>
      </c>
      <c r="T95" s="5">
        <f t="shared" si="48"/>
        <v>70</v>
      </c>
      <c r="U95" s="27">
        <v>6</v>
      </c>
      <c r="V95" s="11">
        <v>0.5</v>
      </c>
      <c r="W95" s="5">
        <f t="shared" si="49"/>
        <v>3</v>
      </c>
      <c r="X95" s="27">
        <v>0</v>
      </c>
      <c r="Y95" s="11">
        <v>2</v>
      </c>
      <c r="Z95" s="5">
        <f t="shared" si="50"/>
        <v>0</v>
      </c>
      <c r="AA95" s="27">
        <v>32</v>
      </c>
      <c r="AB95" s="3">
        <v>2</v>
      </c>
      <c r="AC95" s="5">
        <f t="shared" si="51"/>
        <v>64</v>
      </c>
      <c r="AD95" s="27">
        <v>87</v>
      </c>
      <c r="AE95" s="11">
        <v>1</v>
      </c>
      <c r="AF95" s="5">
        <f t="shared" si="52"/>
        <v>87</v>
      </c>
      <c r="AG95" s="21">
        <f t="shared" si="53"/>
        <v>316</v>
      </c>
      <c r="AH95" s="12">
        <f t="shared" si="56"/>
        <v>36.384571099597004</v>
      </c>
      <c r="AI95" s="12">
        <f t="shared" si="57"/>
        <v>36.4</v>
      </c>
      <c r="AJ95" s="12">
        <f t="shared" si="55"/>
        <v>36</v>
      </c>
      <c r="AK95" s="17" t="s">
        <v>137</v>
      </c>
    </row>
    <row r="96" spans="1:37" s="2" customFormat="1" ht="11.25">
      <c r="A96" s="25" t="s">
        <v>44</v>
      </c>
      <c r="B96" s="7" t="s">
        <v>3</v>
      </c>
      <c r="C96" s="27">
        <v>0</v>
      </c>
      <c r="D96" s="11">
        <v>1</v>
      </c>
      <c r="E96" s="5">
        <f t="shared" si="43"/>
        <v>0</v>
      </c>
      <c r="F96" s="31">
        <v>0</v>
      </c>
      <c r="G96" s="11">
        <v>0.5</v>
      </c>
      <c r="H96" s="5">
        <f t="shared" si="44"/>
        <v>0</v>
      </c>
      <c r="I96" s="31">
        <v>0</v>
      </c>
      <c r="J96" s="11">
        <v>1.5</v>
      </c>
      <c r="K96" s="5">
        <f t="shared" si="45"/>
        <v>0</v>
      </c>
      <c r="L96" s="27">
        <v>18</v>
      </c>
      <c r="M96" s="11">
        <v>1</v>
      </c>
      <c r="N96" s="5">
        <f t="shared" si="46"/>
        <v>18</v>
      </c>
      <c r="O96" s="27">
        <v>100</v>
      </c>
      <c r="P96" s="11">
        <v>0.5</v>
      </c>
      <c r="Q96" s="5">
        <f t="shared" si="47"/>
        <v>50</v>
      </c>
      <c r="R96" s="27">
        <v>65</v>
      </c>
      <c r="S96" s="11">
        <v>1</v>
      </c>
      <c r="T96" s="5">
        <f t="shared" si="48"/>
        <v>65</v>
      </c>
      <c r="U96" s="27">
        <v>0</v>
      </c>
      <c r="V96" s="11">
        <v>0.5</v>
      </c>
      <c r="W96" s="5">
        <f t="shared" si="49"/>
        <v>0</v>
      </c>
      <c r="X96" s="27">
        <v>0</v>
      </c>
      <c r="Y96" s="11">
        <v>2</v>
      </c>
      <c r="Z96" s="5">
        <f t="shared" si="50"/>
        <v>0</v>
      </c>
      <c r="AA96" s="27">
        <v>45</v>
      </c>
      <c r="AB96" s="3">
        <v>2</v>
      </c>
      <c r="AC96" s="5">
        <f t="shared" si="51"/>
        <v>90</v>
      </c>
      <c r="AD96" s="27">
        <v>88</v>
      </c>
      <c r="AE96" s="11">
        <v>1</v>
      </c>
      <c r="AF96" s="5">
        <f t="shared" si="52"/>
        <v>88</v>
      </c>
      <c r="AG96" s="21">
        <f t="shared" si="53"/>
        <v>311</v>
      </c>
      <c r="AH96" s="12">
        <f t="shared" si="56"/>
        <v>35.80886586067933</v>
      </c>
      <c r="AI96" s="12">
        <f t="shared" si="57"/>
        <v>35.8</v>
      </c>
      <c r="AJ96" s="12">
        <f t="shared" si="55"/>
        <v>36</v>
      </c>
      <c r="AK96" s="17" t="s">
        <v>138</v>
      </c>
    </row>
    <row r="97" spans="1:37" s="2" customFormat="1" ht="11.25">
      <c r="A97" s="25" t="s">
        <v>2</v>
      </c>
      <c r="B97" s="7" t="s">
        <v>4</v>
      </c>
      <c r="C97" s="27">
        <v>0</v>
      </c>
      <c r="D97" s="11">
        <v>1</v>
      </c>
      <c r="E97" s="5">
        <f t="shared" si="43"/>
        <v>0</v>
      </c>
      <c r="F97" s="31">
        <v>38</v>
      </c>
      <c r="G97" s="11">
        <v>0.5</v>
      </c>
      <c r="H97" s="5">
        <f t="shared" si="44"/>
        <v>19</v>
      </c>
      <c r="I97" s="31">
        <v>1</v>
      </c>
      <c r="J97" s="11">
        <v>1.5</v>
      </c>
      <c r="K97" s="5">
        <f t="shared" si="45"/>
        <v>1.5</v>
      </c>
      <c r="L97" s="27">
        <v>100</v>
      </c>
      <c r="M97" s="11">
        <v>1</v>
      </c>
      <c r="N97" s="5">
        <f t="shared" si="46"/>
        <v>100</v>
      </c>
      <c r="O97" s="27">
        <v>32</v>
      </c>
      <c r="P97" s="11">
        <v>0.5</v>
      </c>
      <c r="Q97" s="5">
        <f t="shared" si="47"/>
        <v>16</v>
      </c>
      <c r="R97" s="27">
        <v>86</v>
      </c>
      <c r="S97" s="11">
        <v>1</v>
      </c>
      <c r="T97" s="5">
        <f t="shared" si="48"/>
        <v>86</v>
      </c>
      <c r="U97" s="27">
        <v>0</v>
      </c>
      <c r="V97" s="11">
        <v>0.5</v>
      </c>
      <c r="W97" s="5">
        <f t="shared" si="49"/>
        <v>0</v>
      </c>
      <c r="X97" s="27">
        <v>0</v>
      </c>
      <c r="Y97" s="11">
        <v>2</v>
      </c>
      <c r="Z97" s="5">
        <f t="shared" si="50"/>
        <v>0</v>
      </c>
      <c r="AA97" s="27">
        <v>10</v>
      </c>
      <c r="AB97" s="3">
        <v>2</v>
      </c>
      <c r="AC97" s="5">
        <f t="shared" si="51"/>
        <v>20</v>
      </c>
      <c r="AD97" s="27">
        <v>49</v>
      </c>
      <c r="AE97" s="11">
        <v>1</v>
      </c>
      <c r="AF97" s="5">
        <f t="shared" si="52"/>
        <v>49</v>
      </c>
      <c r="AG97" s="21">
        <f t="shared" si="53"/>
        <v>291.5</v>
      </c>
      <c r="AH97" s="12">
        <f t="shared" si="56"/>
        <v>33.563615428900405</v>
      </c>
      <c r="AI97" s="12">
        <f t="shared" si="57"/>
        <v>33.6</v>
      </c>
      <c r="AJ97" s="12">
        <f t="shared" si="55"/>
        <v>34</v>
      </c>
      <c r="AK97" s="17" t="s">
        <v>139</v>
      </c>
    </row>
    <row r="98" spans="1:37" s="2" customFormat="1" ht="11.25">
      <c r="A98" s="25" t="s">
        <v>5</v>
      </c>
      <c r="B98" s="7" t="s">
        <v>3</v>
      </c>
      <c r="C98" s="27">
        <v>0</v>
      </c>
      <c r="D98" s="11">
        <v>1</v>
      </c>
      <c r="E98" s="5">
        <f t="shared" si="43"/>
        <v>0</v>
      </c>
      <c r="F98" s="31">
        <v>13</v>
      </c>
      <c r="G98" s="11">
        <v>0.5</v>
      </c>
      <c r="H98" s="5">
        <f t="shared" si="44"/>
        <v>6.5</v>
      </c>
      <c r="I98" s="31">
        <v>0</v>
      </c>
      <c r="J98" s="11">
        <v>1.5</v>
      </c>
      <c r="K98" s="5">
        <f t="shared" si="45"/>
        <v>0</v>
      </c>
      <c r="L98" s="27">
        <v>75</v>
      </c>
      <c r="M98" s="11">
        <v>1</v>
      </c>
      <c r="N98" s="5">
        <f t="shared" si="46"/>
        <v>75</v>
      </c>
      <c r="O98" s="27">
        <v>31</v>
      </c>
      <c r="P98" s="11">
        <v>0.5</v>
      </c>
      <c r="Q98" s="5">
        <f t="shared" si="47"/>
        <v>15.5</v>
      </c>
      <c r="R98" s="27">
        <v>100</v>
      </c>
      <c r="S98" s="11">
        <v>1</v>
      </c>
      <c r="T98" s="5">
        <f t="shared" si="48"/>
        <v>100</v>
      </c>
      <c r="U98" s="27">
        <v>0</v>
      </c>
      <c r="V98" s="11">
        <v>0.5</v>
      </c>
      <c r="W98" s="5">
        <f t="shared" si="49"/>
        <v>0</v>
      </c>
      <c r="X98" s="27">
        <v>0</v>
      </c>
      <c r="Y98" s="11">
        <v>2</v>
      </c>
      <c r="Z98" s="5">
        <f t="shared" si="50"/>
        <v>0</v>
      </c>
      <c r="AA98" s="27">
        <v>13</v>
      </c>
      <c r="AB98" s="3">
        <v>2</v>
      </c>
      <c r="AC98" s="5">
        <f t="shared" si="51"/>
        <v>26</v>
      </c>
      <c r="AD98" s="27">
        <v>53</v>
      </c>
      <c r="AE98" s="11">
        <v>1</v>
      </c>
      <c r="AF98" s="5">
        <f t="shared" si="52"/>
        <v>53</v>
      </c>
      <c r="AG98" s="21">
        <f t="shared" si="53"/>
        <v>276</v>
      </c>
      <c r="AH98" s="12">
        <f t="shared" si="56"/>
        <v>31.778929188255614</v>
      </c>
      <c r="AI98" s="12">
        <f t="shared" si="57"/>
        <v>31.8</v>
      </c>
      <c r="AJ98" s="12">
        <f t="shared" si="55"/>
        <v>32</v>
      </c>
      <c r="AK98" s="16" t="s">
        <v>140</v>
      </c>
    </row>
    <row r="99" spans="1:37" s="2" customFormat="1" ht="11.25">
      <c r="A99" s="25" t="s">
        <v>32</v>
      </c>
      <c r="B99" s="7" t="s">
        <v>3</v>
      </c>
      <c r="C99" s="27">
        <v>12</v>
      </c>
      <c r="D99" s="11">
        <v>1</v>
      </c>
      <c r="E99" s="5">
        <f t="shared" si="43"/>
        <v>12</v>
      </c>
      <c r="F99" s="31">
        <v>54</v>
      </c>
      <c r="G99" s="11">
        <v>0.5</v>
      </c>
      <c r="H99" s="5">
        <f t="shared" si="44"/>
        <v>27</v>
      </c>
      <c r="I99" s="31">
        <v>1</v>
      </c>
      <c r="J99" s="11">
        <v>1.5</v>
      </c>
      <c r="K99" s="5">
        <f t="shared" si="45"/>
        <v>1.5</v>
      </c>
      <c r="L99" s="27">
        <v>25</v>
      </c>
      <c r="M99" s="11">
        <v>1</v>
      </c>
      <c r="N99" s="5">
        <f t="shared" si="46"/>
        <v>25</v>
      </c>
      <c r="O99" s="27">
        <v>67</v>
      </c>
      <c r="P99" s="11">
        <v>0.5</v>
      </c>
      <c r="Q99" s="5">
        <f t="shared" si="47"/>
        <v>33.5</v>
      </c>
      <c r="R99" s="27">
        <v>69</v>
      </c>
      <c r="S99" s="11">
        <v>1</v>
      </c>
      <c r="T99" s="5">
        <f t="shared" si="48"/>
        <v>69</v>
      </c>
      <c r="U99" s="27">
        <v>0</v>
      </c>
      <c r="V99" s="11">
        <v>0.5</v>
      </c>
      <c r="W99" s="5">
        <f t="shared" si="49"/>
        <v>0</v>
      </c>
      <c r="X99" s="27">
        <v>0</v>
      </c>
      <c r="Y99" s="11">
        <v>2</v>
      </c>
      <c r="Z99" s="5">
        <f t="shared" si="50"/>
        <v>0</v>
      </c>
      <c r="AA99" s="27">
        <v>18</v>
      </c>
      <c r="AB99" s="3">
        <v>2</v>
      </c>
      <c r="AC99" s="5">
        <f t="shared" si="51"/>
        <v>36</v>
      </c>
      <c r="AD99" s="27">
        <v>65</v>
      </c>
      <c r="AE99" s="11">
        <v>1</v>
      </c>
      <c r="AF99" s="5">
        <f t="shared" si="52"/>
        <v>65</v>
      </c>
      <c r="AG99" s="21">
        <f t="shared" si="53"/>
        <v>269</v>
      </c>
      <c r="AH99" s="12">
        <f t="shared" si="56"/>
        <v>30.97294185377087</v>
      </c>
      <c r="AI99" s="12">
        <f t="shared" si="57"/>
        <v>31</v>
      </c>
      <c r="AJ99" s="12">
        <f t="shared" si="55"/>
        <v>31</v>
      </c>
      <c r="AK99" s="17" t="s">
        <v>141</v>
      </c>
    </row>
    <row r="100" spans="1:37" s="2" customFormat="1" ht="11.25">
      <c r="A100" s="25" t="s">
        <v>28</v>
      </c>
      <c r="B100" s="7" t="s">
        <v>4</v>
      </c>
      <c r="C100" s="27">
        <v>12</v>
      </c>
      <c r="D100" s="11">
        <v>1</v>
      </c>
      <c r="E100" s="5">
        <f t="shared" si="43"/>
        <v>12</v>
      </c>
      <c r="F100" s="31">
        <v>27</v>
      </c>
      <c r="G100" s="11">
        <v>0.5</v>
      </c>
      <c r="H100" s="5">
        <f t="shared" si="44"/>
        <v>13.5</v>
      </c>
      <c r="I100" s="31">
        <v>2</v>
      </c>
      <c r="J100" s="11">
        <v>1.5</v>
      </c>
      <c r="K100" s="5">
        <f t="shared" si="45"/>
        <v>3</v>
      </c>
      <c r="L100" s="27">
        <v>44</v>
      </c>
      <c r="M100" s="11">
        <v>1</v>
      </c>
      <c r="N100" s="5">
        <f t="shared" si="46"/>
        <v>44</v>
      </c>
      <c r="O100" s="27">
        <v>66</v>
      </c>
      <c r="P100" s="11">
        <v>0.5</v>
      </c>
      <c r="Q100" s="5">
        <f t="shared" si="47"/>
        <v>33</v>
      </c>
      <c r="R100" s="27">
        <v>37</v>
      </c>
      <c r="S100" s="11">
        <v>1</v>
      </c>
      <c r="T100" s="5">
        <f t="shared" si="48"/>
        <v>37</v>
      </c>
      <c r="U100" s="27">
        <v>10</v>
      </c>
      <c r="V100" s="11">
        <v>0.5</v>
      </c>
      <c r="W100" s="5">
        <f t="shared" si="49"/>
        <v>5</v>
      </c>
      <c r="X100" s="27">
        <v>0</v>
      </c>
      <c r="Y100" s="11">
        <v>2</v>
      </c>
      <c r="Z100" s="5">
        <f t="shared" si="50"/>
        <v>0</v>
      </c>
      <c r="AA100" s="27">
        <v>23</v>
      </c>
      <c r="AB100" s="3">
        <v>2</v>
      </c>
      <c r="AC100" s="5">
        <f t="shared" si="51"/>
        <v>46</v>
      </c>
      <c r="AD100" s="27">
        <v>75</v>
      </c>
      <c r="AE100" s="11">
        <v>1</v>
      </c>
      <c r="AF100" s="5">
        <f t="shared" si="52"/>
        <v>75</v>
      </c>
      <c r="AG100" s="21">
        <f t="shared" si="53"/>
        <v>268.5</v>
      </c>
      <c r="AH100" s="12">
        <f t="shared" si="56"/>
        <v>30.9153713298791</v>
      </c>
      <c r="AI100" s="12">
        <f t="shared" si="57"/>
        <v>30.9</v>
      </c>
      <c r="AJ100" s="12">
        <f t="shared" si="55"/>
        <v>31</v>
      </c>
      <c r="AK100" s="17" t="s">
        <v>142</v>
      </c>
    </row>
    <row r="101" spans="1:37" s="2" customFormat="1" ht="11.25">
      <c r="A101" s="25" t="s">
        <v>21</v>
      </c>
      <c r="B101" s="7" t="s">
        <v>4</v>
      </c>
      <c r="C101" s="27">
        <v>10</v>
      </c>
      <c r="D101" s="11">
        <v>1</v>
      </c>
      <c r="E101" s="5">
        <f t="shared" si="43"/>
        <v>10</v>
      </c>
      <c r="F101" s="31">
        <v>38</v>
      </c>
      <c r="G101" s="11">
        <v>0.5</v>
      </c>
      <c r="H101" s="5">
        <f t="shared" si="44"/>
        <v>19</v>
      </c>
      <c r="I101" s="31">
        <v>1</v>
      </c>
      <c r="J101" s="11">
        <v>1.5</v>
      </c>
      <c r="K101" s="5">
        <f t="shared" si="45"/>
        <v>1.5</v>
      </c>
      <c r="L101" s="27">
        <v>36</v>
      </c>
      <c r="M101" s="11">
        <v>1</v>
      </c>
      <c r="N101" s="5">
        <f t="shared" si="46"/>
        <v>36</v>
      </c>
      <c r="O101" s="27">
        <v>25</v>
      </c>
      <c r="P101" s="11">
        <v>0.5</v>
      </c>
      <c r="Q101" s="5">
        <f t="shared" si="47"/>
        <v>12.5</v>
      </c>
      <c r="R101" s="27">
        <v>21</v>
      </c>
      <c r="S101" s="11">
        <v>1</v>
      </c>
      <c r="T101" s="5">
        <f t="shared" si="48"/>
        <v>21</v>
      </c>
      <c r="U101" s="27">
        <v>57</v>
      </c>
      <c r="V101" s="11">
        <v>0.5</v>
      </c>
      <c r="W101" s="5">
        <f t="shared" si="49"/>
        <v>28.5</v>
      </c>
      <c r="X101" s="27">
        <v>0</v>
      </c>
      <c r="Y101" s="11">
        <v>2</v>
      </c>
      <c r="Z101" s="5">
        <f t="shared" si="50"/>
        <v>0</v>
      </c>
      <c r="AA101" s="27">
        <v>31</v>
      </c>
      <c r="AB101" s="3">
        <v>2</v>
      </c>
      <c r="AC101" s="5">
        <f t="shared" si="51"/>
        <v>62</v>
      </c>
      <c r="AD101" s="27">
        <v>75</v>
      </c>
      <c r="AE101" s="11">
        <v>1</v>
      </c>
      <c r="AF101" s="5">
        <f t="shared" si="52"/>
        <v>75</v>
      </c>
      <c r="AG101" s="21">
        <f t="shared" si="53"/>
        <v>265.5</v>
      </c>
      <c r="AH101" s="12">
        <f t="shared" si="56"/>
        <v>30.569948186528496</v>
      </c>
      <c r="AI101" s="12">
        <f t="shared" si="57"/>
        <v>30.6</v>
      </c>
      <c r="AJ101" s="12">
        <f t="shared" si="55"/>
        <v>31</v>
      </c>
      <c r="AK101" s="17" t="s">
        <v>143</v>
      </c>
    </row>
    <row r="102" spans="1:37" s="2" customFormat="1" ht="11.25">
      <c r="A102" s="25" t="s">
        <v>27</v>
      </c>
      <c r="B102" s="7" t="s">
        <v>3</v>
      </c>
      <c r="C102" s="27">
        <v>3</v>
      </c>
      <c r="D102" s="11">
        <v>1</v>
      </c>
      <c r="E102" s="5">
        <f t="shared" si="43"/>
        <v>3</v>
      </c>
      <c r="F102" s="31">
        <v>16</v>
      </c>
      <c r="G102" s="11">
        <v>0.5</v>
      </c>
      <c r="H102" s="5">
        <f t="shared" si="44"/>
        <v>8</v>
      </c>
      <c r="I102" s="31">
        <v>3</v>
      </c>
      <c r="J102" s="11">
        <v>1.5</v>
      </c>
      <c r="K102" s="5">
        <f t="shared" si="45"/>
        <v>4.5</v>
      </c>
      <c r="L102" s="27">
        <v>38</v>
      </c>
      <c r="M102" s="11">
        <v>1</v>
      </c>
      <c r="N102" s="5">
        <f t="shared" si="46"/>
        <v>38</v>
      </c>
      <c r="O102" s="27">
        <v>89</v>
      </c>
      <c r="P102" s="11">
        <v>0.5</v>
      </c>
      <c r="Q102" s="5">
        <f t="shared" si="47"/>
        <v>44.5</v>
      </c>
      <c r="R102" s="27">
        <v>46</v>
      </c>
      <c r="S102" s="11">
        <v>1</v>
      </c>
      <c r="T102" s="5">
        <f t="shared" si="48"/>
        <v>46</v>
      </c>
      <c r="U102" s="27">
        <v>0</v>
      </c>
      <c r="V102" s="11">
        <v>0.5</v>
      </c>
      <c r="W102" s="5">
        <f t="shared" si="49"/>
        <v>0</v>
      </c>
      <c r="X102" s="27">
        <v>0</v>
      </c>
      <c r="Y102" s="11">
        <v>2</v>
      </c>
      <c r="Z102" s="5">
        <f t="shared" si="50"/>
        <v>0</v>
      </c>
      <c r="AA102" s="27">
        <v>20</v>
      </c>
      <c r="AB102" s="3">
        <v>2</v>
      </c>
      <c r="AC102" s="5">
        <f t="shared" si="51"/>
        <v>40</v>
      </c>
      <c r="AD102" s="27">
        <v>75</v>
      </c>
      <c r="AE102" s="11">
        <v>1</v>
      </c>
      <c r="AF102" s="5">
        <f t="shared" si="52"/>
        <v>75</v>
      </c>
      <c r="AG102" s="21">
        <f t="shared" si="53"/>
        <v>259</v>
      </c>
      <c r="AH102" s="12">
        <f t="shared" si="56"/>
        <v>29.82153137593552</v>
      </c>
      <c r="AI102" s="12">
        <f t="shared" si="57"/>
        <v>29.8</v>
      </c>
      <c r="AJ102" s="12">
        <f t="shared" si="55"/>
        <v>30</v>
      </c>
      <c r="AK102" s="17" t="s">
        <v>144</v>
      </c>
    </row>
    <row r="103" spans="1:37" s="2" customFormat="1" ht="11.25">
      <c r="A103" s="25" t="s">
        <v>30</v>
      </c>
      <c r="B103" s="7" t="s">
        <v>3</v>
      </c>
      <c r="C103" s="27">
        <v>10</v>
      </c>
      <c r="D103" s="11">
        <v>1</v>
      </c>
      <c r="E103" s="5">
        <f t="shared" si="43"/>
        <v>10</v>
      </c>
      <c r="F103" s="31">
        <v>46</v>
      </c>
      <c r="G103" s="11">
        <v>0.5</v>
      </c>
      <c r="H103" s="5">
        <f t="shared" si="44"/>
        <v>23</v>
      </c>
      <c r="I103" s="31">
        <v>2</v>
      </c>
      <c r="J103" s="11">
        <v>1.5</v>
      </c>
      <c r="K103" s="5">
        <f t="shared" si="45"/>
        <v>3</v>
      </c>
      <c r="L103" s="27">
        <v>36</v>
      </c>
      <c r="M103" s="11">
        <v>1</v>
      </c>
      <c r="N103" s="5">
        <f t="shared" si="46"/>
        <v>36</v>
      </c>
      <c r="O103" s="27">
        <v>69</v>
      </c>
      <c r="P103" s="11">
        <v>0.5</v>
      </c>
      <c r="Q103" s="5">
        <f t="shared" si="47"/>
        <v>34.5</v>
      </c>
      <c r="R103" s="27">
        <v>41</v>
      </c>
      <c r="S103" s="11">
        <v>1</v>
      </c>
      <c r="T103" s="5">
        <f t="shared" si="48"/>
        <v>41</v>
      </c>
      <c r="U103" s="27">
        <v>0</v>
      </c>
      <c r="V103" s="11">
        <v>0.5</v>
      </c>
      <c r="W103" s="5">
        <f t="shared" si="49"/>
        <v>0</v>
      </c>
      <c r="X103" s="27">
        <v>0</v>
      </c>
      <c r="Y103" s="11">
        <v>2</v>
      </c>
      <c r="Z103" s="5">
        <f t="shared" si="50"/>
        <v>0</v>
      </c>
      <c r="AA103" s="27">
        <v>17</v>
      </c>
      <c r="AB103" s="3">
        <v>2</v>
      </c>
      <c r="AC103" s="5">
        <f t="shared" si="51"/>
        <v>34</v>
      </c>
      <c r="AD103" s="27">
        <v>70</v>
      </c>
      <c r="AE103" s="11">
        <v>1</v>
      </c>
      <c r="AF103" s="5">
        <f t="shared" si="52"/>
        <v>70</v>
      </c>
      <c r="AG103" s="21">
        <f t="shared" si="53"/>
        <v>251.5</v>
      </c>
      <c r="AH103" s="12">
        <f t="shared" si="56"/>
        <v>28.957973517559008</v>
      </c>
      <c r="AI103" s="12">
        <f t="shared" si="57"/>
        <v>29</v>
      </c>
      <c r="AJ103" s="12">
        <f t="shared" si="55"/>
        <v>29</v>
      </c>
      <c r="AK103" s="17" t="s">
        <v>145</v>
      </c>
    </row>
    <row r="105" ht="15.75">
      <c r="A105" s="1" t="s">
        <v>60</v>
      </c>
    </row>
    <row r="107" spans="1:37" s="4" customFormat="1" ht="66" customHeight="1">
      <c r="A107" s="37" t="s">
        <v>0</v>
      </c>
      <c r="B107" s="8" t="s">
        <v>1</v>
      </c>
      <c r="C107" s="6" t="s">
        <v>42</v>
      </c>
      <c r="D107" s="3" t="s">
        <v>40</v>
      </c>
      <c r="E107" s="6" t="s">
        <v>71</v>
      </c>
      <c r="F107" s="9" t="s">
        <v>33</v>
      </c>
      <c r="G107" s="3" t="s">
        <v>40</v>
      </c>
      <c r="H107" s="9" t="s">
        <v>72</v>
      </c>
      <c r="I107" s="9" t="s">
        <v>34</v>
      </c>
      <c r="J107" s="3" t="s">
        <v>40</v>
      </c>
      <c r="K107" s="9" t="s">
        <v>73</v>
      </c>
      <c r="L107" s="9" t="s">
        <v>35</v>
      </c>
      <c r="M107" s="3" t="s">
        <v>40</v>
      </c>
      <c r="N107" s="9" t="s">
        <v>73</v>
      </c>
      <c r="O107" s="9" t="s">
        <v>36</v>
      </c>
      <c r="P107" s="3" t="s">
        <v>40</v>
      </c>
      <c r="Q107" s="9" t="s">
        <v>74</v>
      </c>
      <c r="R107" s="9" t="s">
        <v>37</v>
      </c>
      <c r="S107" s="3" t="s">
        <v>40</v>
      </c>
      <c r="T107" s="9" t="s">
        <v>75</v>
      </c>
      <c r="U107" s="10" t="s">
        <v>38</v>
      </c>
      <c r="V107" s="3" t="s">
        <v>40</v>
      </c>
      <c r="W107" s="10" t="s">
        <v>76</v>
      </c>
      <c r="X107" s="9" t="s">
        <v>39</v>
      </c>
      <c r="Y107" s="3" t="s">
        <v>40</v>
      </c>
      <c r="Z107" s="9" t="s">
        <v>77</v>
      </c>
      <c r="AA107" s="18" t="s">
        <v>46</v>
      </c>
      <c r="AB107" s="19" t="s">
        <v>40</v>
      </c>
      <c r="AC107" s="18" t="s">
        <v>78</v>
      </c>
      <c r="AD107" s="9" t="s">
        <v>47</v>
      </c>
      <c r="AE107" s="11" t="s">
        <v>40</v>
      </c>
      <c r="AF107" s="9" t="s">
        <v>79</v>
      </c>
      <c r="AG107" s="20" t="s">
        <v>55</v>
      </c>
      <c r="AH107" s="3" t="s">
        <v>41</v>
      </c>
      <c r="AI107" s="9" t="s">
        <v>43</v>
      </c>
      <c r="AJ107" s="6" t="s">
        <v>43</v>
      </c>
      <c r="AK107" s="13" t="s">
        <v>110</v>
      </c>
    </row>
    <row r="108" spans="1:37" s="4" customFormat="1" ht="13.5" customHeight="1">
      <c r="A108" s="38"/>
      <c r="B108" s="8"/>
      <c r="C108" s="6"/>
      <c r="D108" s="3"/>
      <c r="E108" s="24" t="s">
        <v>61</v>
      </c>
      <c r="F108" s="9"/>
      <c r="G108" s="3"/>
      <c r="H108" s="24" t="s">
        <v>62</v>
      </c>
      <c r="I108" s="24"/>
      <c r="J108" s="24"/>
      <c r="K108" s="24" t="s">
        <v>63</v>
      </c>
      <c r="L108" s="24"/>
      <c r="M108" s="24"/>
      <c r="N108" s="24" t="s">
        <v>64</v>
      </c>
      <c r="O108" s="24"/>
      <c r="P108" s="24"/>
      <c r="Q108" s="24" t="s">
        <v>65</v>
      </c>
      <c r="R108" s="24"/>
      <c r="S108" s="24"/>
      <c r="T108" s="24" t="s">
        <v>66</v>
      </c>
      <c r="U108" s="24"/>
      <c r="V108" s="24"/>
      <c r="W108" s="24" t="s">
        <v>67</v>
      </c>
      <c r="X108" s="24"/>
      <c r="Y108" s="24"/>
      <c r="Z108" s="24" t="s">
        <v>68</v>
      </c>
      <c r="AA108" s="24"/>
      <c r="AB108" s="24"/>
      <c r="AC108" s="24" t="s">
        <v>69</v>
      </c>
      <c r="AD108" s="24"/>
      <c r="AE108" s="24"/>
      <c r="AF108" s="24" t="s">
        <v>70</v>
      </c>
      <c r="AG108" s="20"/>
      <c r="AH108" s="3"/>
      <c r="AI108" s="9"/>
      <c r="AJ108" s="6"/>
      <c r="AK108" s="13"/>
    </row>
    <row r="109" spans="1:37" s="2" customFormat="1" ht="11.25">
      <c r="A109" s="5" t="s">
        <v>12</v>
      </c>
      <c r="B109" s="7" t="s">
        <v>4</v>
      </c>
      <c r="C109" s="27">
        <v>43</v>
      </c>
      <c r="D109" s="11">
        <v>1</v>
      </c>
      <c r="E109" s="5">
        <f aca="true" t="shared" si="58" ref="E109:E114">C109*D109</f>
        <v>43</v>
      </c>
      <c r="F109" s="31">
        <v>45</v>
      </c>
      <c r="G109" s="11">
        <v>0.5</v>
      </c>
      <c r="H109" s="5">
        <f aca="true" t="shared" si="59" ref="H109:H114">F109*G109</f>
        <v>22.5</v>
      </c>
      <c r="I109" s="31">
        <v>36</v>
      </c>
      <c r="J109" s="11">
        <v>1.5</v>
      </c>
      <c r="K109" s="5">
        <f aca="true" t="shared" si="60" ref="K109:K114">I109*J109</f>
        <v>54</v>
      </c>
      <c r="L109" s="27">
        <v>72</v>
      </c>
      <c r="M109" s="11">
        <v>1</v>
      </c>
      <c r="N109" s="5">
        <f aca="true" t="shared" si="61" ref="N109:N114">L109*M109</f>
        <v>72</v>
      </c>
      <c r="O109" s="27">
        <v>58</v>
      </c>
      <c r="P109" s="11">
        <v>0.5</v>
      </c>
      <c r="Q109" s="5">
        <f aca="true" t="shared" si="62" ref="Q109:Q114">O109*P109</f>
        <v>29</v>
      </c>
      <c r="R109" s="27">
        <v>36</v>
      </c>
      <c r="S109" s="11">
        <v>1</v>
      </c>
      <c r="T109" s="5">
        <f aca="true" t="shared" si="63" ref="T109:T114">R109*S109</f>
        <v>36</v>
      </c>
      <c r="U109" s="27">
        <v>0</v>
      </c>
      <c r="V109" s="11">
        <v>0.5</v>
      </c>
      <c r="W109" s="5">
        <f aca="true" t="shared" si="64" ref="W109:W114">U109*V109</f>
        <v>0</v>
      </c>
      <c r="X109" s="27">
        <v>11</v>
      </c>
      <c r="Y109" s="11">
        <v>2</v>
      </c>
      <c r="Z109" s="5">
        <f aca="true" t="shared" si="65" ref="Z109:Z114">X109*Y109</f>
        <v>22</v>
      </c>
      <c r="AA109" s="27">
        <v>72</v>
      </c>
      <c r="AB109" s="3">
        <v>2</v>
      </c>
      <c r="AC109" s="5">
        <f aca="true" t="shared" si="66" ref="AC109:AC114">AA109*AB109</f>
        <v>144</v>
      </c>
      <c r="AD109" s="27">
        <v>98</v>
      </c>
      <c r="AE109" s="11">
        <v>1</v>
      </c>
      <c r="AF109" s="5">
        <f aca="true" t="shared" si="67" ref="AF109:AF114">AD109*AE109</f>
        <v>98</v>
      </c>
      <c r="AG109" s="21">
        <f aca="true" t="shared" si="68" ref="AG109:AG114">SUM(E109+H109+K109+N109+Q109+T109+W109+Z109+AC109+AF109)</f>
        <v>520.5</v>
      </c>
      <c r="AH109" s="12">
        <f aca="true" t="shared" si="69" ref="AH109:AH114">AG109*100/520.5</f>
        <v>100</v>
      </c>
      <c r="AI109" s="12">
        <f aca="true" t="shared" si="70" ref="AI109:AI114">ROUND(AH109,1)</f>
        <v>100</v>
      </c>
      <c r="AJ109" s="12">
        <f aca="true" t="shared" si="71" ref="AJ109:AJ114">ROUND(AI109,0)</f>
        <v>100</v>
      </c>
      <c r="AK109" s="14" t="s">
        <v>48</v>
      </c>
    </row>
    <row r="110" spans="1:37" s="2" customFormat="1" ht="11.25">
      <c r="A110" s="5" t="s">
        <v>16</v>
      </c>
      <c r="B110" s="7" t="s">
        <v>4</v>
      </c>
      <c r="C110" s="27">
        <v>23</v>
      </c>
      <c r="D110" s="11">
        <v>1</v>
      </c>
      <c r="E110" s="5">
        <f t="shared" si="58"/>
        <v>23</v>
      </c>
      <c r="F110" s="31">
        <v>70</v>
      </c>
      <c r="G110" s="11">
        <v>0.5</v>
      </c>
      <c r="H110" s="5">
        <f t="shared" si="59"/>
        <v>35</v>
      </c>
      <c r="I110" s="31">
        <v>21</v>
      </c>
      <c r="J110" s="11">
        <v>1.5</v>
      </c>
      <c r="K110" s="5">
        <f t="shared" si="60"/>
        <v>31.5</v>
      </c>
      <c r="L110" s="27">
        <v>57</v>
      </c>
      <c r="M110" s="11">
        <v>1</v>
      </c>
      <c r="N110" s="5">
        <f t="shared" si="61"/>
        <v>57</v>
      </c>
      <c r="O110" s="27">
        <v>99</v>
      </c>
      <c r="P110" s="11">
        <v>0.5</v>
      </c>
      <c r="Q110" s="5">
        <f t="shared" si="62"/>
        <v>49.5</v>
      </c>
      <c r="R110" s="27">
        <v>57</v>
      </c>
      <c r="S110" s="11">
        <v>1</v>
      </c>
      <c r="T110" s="5">
        <f t="shared" si="63"/>
        <v>57</v>
      </c>
      <c r="U110" s="27">
        <v>4</v>
      </c>
      <c r="V110" s="11">
        <v>0.5</v>
      </c>
      <c r="W110" s="5">
        <f t="shared" si="64"/>
        <v>2</v>
      </c>
      <c r="X110" s="27">
        <v>38</v>
      </c>
      <c r="Y110" s="11">
        <v>2</v>
      </c>
      <c r="Z110" s="5">
        <f t="shared" si="65"/>
        <v>76</v>
      </c>
      <c r="AA110" s="27">
        <v>43</v>
      </c>
      <c r="AB110" s="3">
        <v>2</v>
      </c>
      <c r="AC110" s="5">
        <f t="shared" si="66"/>
        <v>86</v>
      </c>
      <c r="AD110" s="27">
        <v>94</v>
      </c>
      <c r="AE110" s="11">
        <v>1</v>
      </c>
      <c r="AF110" s="5">
        <f t="shared" si="67"/>
        <v>94</v>
      </c>
      <c r="AG110" s="21">
        <f t="shared" si="68"/>
        <v>511</v>
      </c>
      <c r="AH110" s="12">
        <f t="shared" si="69"/>
        <v>98.17483189241115</v>
      </c>
      <c r="AI110" s="12">
        <f t="shared" si="70"/>
        <v>98.2</v>
      </c>
      <c r="AJ110" s="12">
        <f t="shared" si="71"/>
        <v>98</v>
      </c>
      <c r="AK110" s="14" t="s">
        <v>81</v>
      </c>
    </row>
    <row r="111" spans="1:37" s="2" customFormat="1" ht="11.25">
      <c r="A111" s="5" t="s">
        <v>45</v>
      </c>
      <c r="B111" s="7" t="s">
        <v>4</v>
      </c>
      <c r="C111" s="27">
        <v>37</v>
      </c>
      <c r="D111" s="11">
        <v>1</v>
      </c>
      <c r="E111" s="5">
        <f t="shared" si="58"/>
        <v>37</v>
      </c>
      <c r="F111" s="31">
        <v>59</v>
      </c>
      <c r="G111" s="11">
        <v>0.5</v>
      </c>
      <c r="H111" s="5">
        <f t="shared" si="59"/>
        <v>29.5</v>
      </c>
      <c r="I111" s="31">
        <v>12</v>
      </c>
      <c r="J111" s="11">
        <v>1.5</v>
      </c>
      <c r="K111" s="5">
        <f t="shared" si="60"/>
        <v>18</v>
      </c>
      <c r="L111" s="27">
        <v>53</v>
      </c>
      <c r="M111" s="11">
        <v>1</v>
      </c>
      <c r="N111" s="5">
        <f t="shared" si="61"/>
        <v>53</v>
      </c>
      <c r="O111" s="27">
        <v>58</v>
      </c>
      <c r="P111" s="11">
        <v>0.5</v>
      </c>
      <c r="Q111" s="5">
        <f t="shared" si="62"/>
        <v>29</v>
      </c>
      <c r="R111" s="27">
        <v>43</v>
      </c>
      <c r="S111" s="11">
        <v>1</v>
      </c>
      <c r="T111" s="5">
        <f t="shared" si="63"/>
        <v>43</v>
      </c>
      <c r="U111" s="27">
        <v>0</v>
      </c>
      <c r="V111" s="11">
        <v>0.5</v>
      </c>
      <c r="W111" s="5">
        <f t="shared" si="64"/>
        <v>0</v>
      </c>
      <c r="X111" s="27">
        <v>0</v>
      </c>
      <c r="Y111" s="11">
        <v>2</v>
      </c>
      <c r="Z111" s="5">
        <f t="shared" si="65"/>
        <v>0</v>
      </c>
      <c r="AA111" s="27">
        <v>39</v>
      </c>
      <c r="AB111" s="3">
        <v>2</v>
      </c>
      <c r="AC111" s="5">
        <f t="shared" si="66"/>
        <v>78</v>
      </c>
      <c r="AD111" s="27">
        <v>89</v>
      </c>
      <c r="AE111" s="11">
        <v>1</v>
      </c>
      <c r="AF111" s="5">
        <f t="shared" si="67"/>
        <v>89</v>
      </c>
      <c r="AG111" s="21">
        <f t="shared" si="68"/>
        <v>376.5</v>
      </c>
      <c r="AH111" s="12">
        <f t="shared" si="69"/>
        <v>72.3342939481268</v>
      </c>
      <c r="AI111" s="12">
        <f t="shared" si="70"/>
        <v>72.3</v>
      </c>
      <c r="AJ111" s="12">
        <f t="shared" si="71"/>
        <v>72</v>
      </c>
      <c r="AK111" s="14" t="s">
        <v>82</v>
      </c>
    </row>
    <row r="112" spans="1:37" s="2" customFormat="1" ht="11.25">
      <c r="A112" s="5" t="s">
        <v>18</v>
      </c>
      <c r="B112" s="7" t="s">
        <v>4</v>
      </c>
      <c r="C112" s="27">
        <v>43</v>
      </c>
      <c r="D112" s="11">
        <v>1</v>
      </c>
      <c r="E112" s="5">
        <f t="shared" si="58"/>
        <v>43</v>
      </c>
      <c r="F112" s="31">
        <v>59</v>
      </c>
      <c r="G112" s="11">
        <v>0.5</v>
      </c>
      <c r="H112" s="5">
        <f t="shared" si="59"/>
        <v>29.5</v>
      </c>
      <c r="I112" s="31">
        <v>7</v>
      </c>
      <c r="J112" s="11">
        <v>1.5</v>
      </c>
      <c r="K112" s="5">
        <f t="shared" si="60"/>
        <v>10.5</v>
      </c>
      <c r="L112" s="27">
        <v>32</v>
      </c>
      <c r="M112" s="11">
        <v>1</v>
      </c>
      <c r="N112" s="5">
        <f t="shared" si="61"/>
        <v>32</v>
      </c>
      <c r="O112" s="27">
        <v>93</v>
      </c>
      <c r="P112" s="11">
        <v>0.5</v>
      </c>
      <c r="Q112" s="5">
        <f t="shared" si="62"/>
        <v>46.5</v>
      </c>
      <c r="R112" s="27">
        <v>68</v>
      </c>
      <c r="S112" s="11">
        <v>1</v>
      </c>
      <c r="T112" s="5">
        <f t="shared" si="63"/>
        <v>68</v>
      </c>
      <c r="U112" s="27">
        <v>2</v>
      </c>
      <c r="V112" s="11">
        <v>0.5</v>
      </c>
      <c r="W112" s="5">
        <f t="shared" si="64"/>
        <v>1</v>
      </c>
      <c r="X112" s="27">
        <v>0</v>
      </c>
      <c r="Y112" s="11">
        <v>2</v>
      </c>
      <c r="Z112" s="5">
        <f t="shared" si="65"/>
        <v>0</v>
      </c>
      <c r="AA112" s="27">
        <v>28</v>
      </c>
      <c r="AB112" s="3">
        <v>2</v>
      </c>
      <c r="AC112" s="5">
        <f t="shared" si="66"/>
        <v>56</v>
      </c>
      <c r="AD112" s="27">
        <v>84</v>
      </c>
      <c r="AE112" s="11">
        <v>1</v>
      </c>
      <c r="AF112" s="5">
        <f t="shared" si="67"/>
        <v>84</v>
      </c>
      <c r="AG112" s="21">
        <f t="shared" si="68"/>
        <v>370.5</v>
      </c>
      <c r="AH112" s="12">
        <f t="shared" si="69"/>
        <v>71.18155619596541</v>
      </c>
      <c r="AI112" s="12">
        <f t="shared" si="70"/>
        <v>71.2</v>
      </c>
      <c r="AJ112" s="12">
        <f t="shared" si="71"/>
        <v>71</v>
      </c>
      <c r="AK112" s="14" t="s">
        <v>51</v>
      </c>
    </row>
    <row r="113" spans="1:37" s="2" customFormat="1" ht="11.25">
      <c r="A113" s="5" t="s">
        <v>7</v>
      </c>
      <c r="B113" s="7" t="s">
        <v>4</v>
      </c>
      <c r="C113" s="27">
        <v>12</v>
      </c>
      <c r="D113" s="11">
        <v>1</v>
      </c>
      <c r="E113" s="5">
        <f t="shared" si="58"/>
        <v>12</v>
      </c>
      <c r="F113" s="31">
        <v>54</v>
      </c>
      <c r="G113" s="11">
        <v>0.5</v>
      </c>
      <c r="H113" s="5">
        <f t="shared" si="59"/>
        <v>27</v>
      </c>
      <c r="I113" s="31">
        <v>3</v>
      </c>
      <c r="J113" s="11">
        <v>1.5</v>
      </c>
      <c r="K113" s="5">
        <f t="shared" si="60"/>
        <v>4.5</v>
      </c>
      <c r="L113" s="27">
        <v>22</v>
      </c>
      <c r="M113" s="11">
        <v>1</v>
      </c>
      <c r="N113" s="5">
        <f t="shared" si="61"/>
        <v>22</v>
      </c>
      <c r="O113" s="27">
        <v>81</v>
      </c>
      <c r="P113" s="11">
        <v>0.5</v>
      </c>
      <c r="Q113" s="5">
        <f t="shared" si="62"/>
        <v>40.5</v>
      </c>
      <c r="R113" s="27">
        <v>40</v>
      </c>
      <c r="S113" s="11">
        <v>1</v>
      </c>
      <c r="T113" s="5">
        <f t="shared" si="63"/>
        <v>40</v>
      </c>
      <c r="U113" s="27">
        <v>1</v>
      </c>
      <c r="V113" s="11">
        <v>0.5</v>
      </c>
      <c r="W113" s="5">
        <f t="shared" si="64"/>
        <v>0.5</v>
      </c>
      <c r="X113" s="27">
        <v>10</v>
      </c>
      <c r="Y113" s="11">
        <v>2</v>
      </c>
      <c r="Z113" s="5">
        <f t="shared" si="65"/>
        <v>20</v>
      </c>
      <c r="AA113" s="27">
        <v>46</v>
      </c>
      <c r="AB113" s="3">
        <v>2</v>
      </c>
      <c r="AC113" s="5">
        <f t="shared" si="66"/>
        <v>92</v>
      </c>
      <c r="AD113" s="27">
        <v>86</v>
      </c>
      <c r="AE113" s="11">
        <v>1</v>
      </c>
      <c r="AF113" s="5">
        <f t="shared" si="67"/>
        <v>86</v>
      </c>
      <c r="AG113" s="21">
        <f t="shared" si="68"/>
        <v>344.5</v>
      </c>
      <c r="AH113" s="12">
        <f t="shared" si="69"/>
        <v>66.18635926993275</v>
      </c>
      <c r="AI113" s="12">
        <f t="shared" si="70"/>
        <v>66.2</v>
      </c>
      <c r="AJ113" s="12">
        <f t="shared" si="71"/>
        <v>66</v>
      </c>
      <c r="AK113" s="17" t="s">
        <v>54</v>
      </c>
    </row>
    <row r="114" spans="1:37" s="2" customFormat="1" ht="11.25">
      <c r="A114" s="5" t="s">
        <v>14</v>
      </c>
      <c r="B114" s="7" t="s">
        <v>4</v>
      </c>
      <c r="C114" s="28">
        <v>23</v>
      </c>
      <c r="D114" s="11">
        <v>1</v>
      </c>
      <c r="E114" s="5">
        <f t="shared" si="58"/>
        <v>23</v>
      </c>
      <c r="F114" s="31">
        <v>39</v>
      </c>
      <c r="G114" s="11">
        <v>0.5</v>
      </c>
      <c r="H114" s="5">
        <f t="shared" si="59"/>
        <v>19.5</v>
      </c>
      <c r="I114" s="31">
        <v>2</v>
      </c>
      <c r="J114" s="11">
        <v>1.5</v>
      </c>
      <c r="K114" s="5">
        <f t="shared" si="60"/>
        <v>3</v>
      </c>
      <c r="L114" s="28">
        <v>20</v>
      </c>
      <c r="M114" s="11">
        <v>1</v>
      </c>
      <c r="N114" s="5">
        <f t="shared" si="61"/>
        <v>20</v>
      </c>
      <c r="O114" s="28">
        <v>81</v>
      </c>
      <c r="P114" s="11">
        <v>0.5</v>
      </c>
      <c r="Q114" s="5">
        <f t="shared" si="62"/>
        <v>40.5</v>
      </c>
      <c r="R114" s="28">
        <v>66</v>
      </c>
      <c r="S114" s="11">
        <v>1</v>
      </c>
      <c r="T114" s="5">
        <f t="shared" si="63"/>
        <v>66</v>
      </c>
      <c r="U114" s="28">
        <v>0</v>
      </c>
      <c r="V114" s="11">
        <v>0.5</v>
      </c>
      <c r="W114" s="5">
        <f t="shared" si="64"/>
        <v>0</v>
      </c>
      <c r="X114" s="28">
        <v>0</v>
      </c>
      <c r="Y114" s="11">
        <v>2</v>
      </c>
      <c r="Z114" s="5">
        <f t="shared" si="65"/>
        <v>0</v>
      </c>
      <c r="AA114" s="28">
        <v>43</v>
      </c>
      <c r="AB114" s="3">
        <v>2</v>
      </c>
      <c r="AC114" s="5">
        <f t="shared" si="66"/>
        <v>86</v>
      </c>
      <c r="AD114" s="28">
        <v>81</v>
      </c>
      <c r="AE114" s="11">
        <v>1</v>
      </c>
      <c r="AF114" s="5">
        <f t="shared" si="67"/>
        <v>81</v>
      </c>
      <c r="AG114" s="21">
        <f t="shared" si="68"/>
        <v>339</v>
      </c>
      <c r="AH114" s="12">
        <f t="shared" si="69"/>
        <v>65.12968299711815</v>
      </c>
      <c r="AI114" s="12">
        <f t="shared" si="70"/>
        <v>65.1</v>
      </c>
      <c r="AJ114" s="12">
        <f t="shared" si="71"/>
        <v>65</v>
      </c>
      <c r="AK114" s="17" t="s">
        <v>50</v>
      </c>
    </row>
  </sheetData>
  <mergeCells count="6">
    <mergeCell ref="A76:A77"/>
    <mergeCell ref="A107:A108"/>
    <mergeCell ref="A1:IV1"/>
    <mergeCell ref="A5:A6"/>
    <mergeCell ref="A42:A43"/>
    <mergeCell ref="A65:A66"/>
  </mergeCells>
  <printOptions/>
  <pageMargins left="0.75" right="0.75" top="1" bottom="1" header="0.5" footer="0.5"/>
  <pageSetup horizontalDpi="300" verticalDpi="300" orientation="portrait" paperSize="9" r:id="rId1"/>
  <ignoredErrors>
    <ignoredError sqref="E6 H6 K6 N6 Q6 T6 W6 Z6 AC6 AF6 E43 H43 K43 N43 Q43 T43 W43 Z43 AC43 AF43 E66 H66 K66 N66 Q66 T66 W66 Z66 AC66 AF66 E77 H77 K77 N77 Q77 T77 W77 Z77 AC77 AF77 E108 H108 K108 N108 Q108 T108 W108 Z108 AC108 AF108" numberStoredAsText="1"/>
    <ignoredError sqref="AI53 AI8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notebook</dc:creator>
  <cp:keywords/>
  <dc:description/>
  <cp:lastModifiedBy>Admin</cp:lastModifiedBy>
  <cp:lastPrinted>2010-05-05T08:59:38Z</cp:lastPrinted>
  <dcterms:created xsi:type="dcterms:W3CDTF">2008-03-03T17:41:38Z</dcterms:created>
  <dcterms:modified xsi:type="dcterms:W3CDTF">2010-05-20T12:39:45Z</dcterms:modified>
  <cp:category/>
  <cp:version/>
  <cp:contentType/>
  <cp:contentStatus/>
</cp:coreProperties>
</file>